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gurmalomisto.sharepoint.com/sites/LAGURMaloMisto/Zajednicki dokumenti/Tijela LAGUR/UO_NO_Skupstina/UO/2025-2029/PP_2026/pisana procedura_28042026_izmjena natjecaja #3 M2_2_#6 M1_1/2_izmjena #3 M2_2/"/>
    </mc:Choice>
  </mc:AlternateContent>
  <xr:revisionPtr revIDLastSave="75" documentId="8_{26EB48E3-D16B-4023-BBDE-3DD7FDBCA3BF}" xr6:coauthVersionLast="47" xr6:coauthVersionMax="47" xr10:uidLastSave="{5A0ECCDD-C72C-459D-B4E5-576D16400C41}"/>
  <bookViews>
    <workbookView xWindow="-108" yWindow="-108" windowWidth="23256" windowHeight="12456" tabRatio="928" activeTab="5" xr2:uid="{00000000-000D-0000-FFFF-FFFF00000000}"/>
  </bookViews>
  <sheets>
    <sheet name="Naslovnica" sheetId="2" r:id="rId1"/>
    <sheet name="Upute" sheetId="3" r:id="rId2"/>
    <sheet name="TI Izravni tr." sheetId="1" r:id="rId3"/>
    <sheet name="TII Opci troskovi" sheetId="6" r:id="rId4"/>
    <sheet name="TIII Neprihvatljivi tr." sheetId="9" r:id="rId5"/>
    <sheet name="TIV Ukupni tr. projekta" sheetId="7" r:id="rId6"/>
    <sheet name="RM" sheetId="4" r:id="rId7"/>
  </sheets>
  <definedNames>
    <definedName name="izberi">'TI Izravni tr.'!#REF!</definedName>
    <definedName name="strosek">'TI Izravni tr.'!#REF!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22" i="1" s="1"/>
  <c r="M23" i="1" s="1"/>
  <c r="O7" i="1"/>
  <c r="N7" i="1"/>
  <c r="F35" i="7"/>
  <c r="D37" i="7"/>
  <c r="D35" i="7"/>
  <c r="E35" i="7"/>
  <c r="E21" i="7"/>
  <c r="E17" i="7"/>
  <c r="E16" i="7"/>
  <c r="E27" i="7" l="1"/>
  <c r="N8" i="1"/>
  <c r="N9" i="1"/>
  <c r="N10" i="1"/>
  <c r="N11" i="1"/>
  <c r="N12" i="1"/>
  <c r="N13" i="1"/>
  <c r="N14" i="1"/>
  <c r="N15" i="1"/>
  <c r="N16" i="1"/>
  <c r="N17" i="1"/>
  <c r="M8" i="1"/>
  <c r="Q8" i="1" s="1"/>
  <c r="S8" i="1" s="1"/>
  <c r="M9" i="1"/>
  <c r="M10" i="1"/>
  <c r="Q10" i="1" s="1"/>
  <c r="S10" i="1" s="1"/>
  <c r="M11" i="1"/>
  <c r="Q11" i="1" s="1"/>
  <c r="S11" i="1" s="1"/>
  <c r="T11" i="1" s="1"/>
  <c r="M12" i="1"/>
  <c r="M13" i="1"/>
  <c r="M14" i="1"/>
  <c r="M15" i="1"/>
  <c r="M16" i="1"/>
  <c r="M17" i="1"/>
  <c r="O17" i="1" l="1"/>
  <c r="O14" i="1"/>
  <c r="O13" i="1"/>
  <c r="O15" i="1"/>
  <c r="O11" i="1"/>
  <c r="Q15" i="1"/>
  <c r="S15" i="1" s="1"/>
  <c r="T15" i="1" s="1"/>
  <c r="Q14" i="1"/>
  <c r="S14" i="1" s="1"/>
  <c r="T14" i="1" s="1"/>
  <c r="O12" i="1"/>
  <c r="T10" i="1"/>
  <c r="Q17" i="1"/>
  <c r="S17" i="1" s="1"/>
  <c r="T17" i="1" s="1"/>
  <c r="Q13" i="1"/>
  <c r="S13" i="1" s="1"/>
  <c r="T13" i="1" s="1"/>
  <c r="O16" i="1"/>
  <c r="O9" i="1"/>
  <c r="O10" i="1"/>
  <c r="Q16" i="1"/>
  <c r="S16" i="1" s="1"/>
  <c r="T16" i="1" s="1"/>
  <c r="Q12" i="1"/>
  <c r="S12" i="1" s="1"/>
  <c r="T12" i="1" s="1"/>
  <c r="Q9" i="1"/>
  <c r="S9" i="1" s="1"/>
  <c r="T9" i="1" s="1"/>
  <c r="T8" i="1"/>
  <c r="O8" i="1"/>
  <c r="F12" i="9" l="1"/>
  <c r="G12" i="9" s="1"/>
  <c r="F11" i="9"/>
  <c r="G11" i="9" s="1"/>
  <c r="E13" i="9" l="1"/>
  <c r="F10" i="9"/>
  <c r="G10" i="9" s="1"/>
  <c r="F9" i="9"/>
  <c r="G9" i="9" s="1"/>
  <c r="F8" i="9"/>
  <c r="F13" i="9" l="1"/>
  <c r="G8" i="9"/>
  <c r="G13" i="9" s="1"/>
  <c r="N11" i="6" l="1"/>
  <c r="M11" i="6"/>
  <c r="Q11" i="6" s="1"/>
  <c r="S11" i="6" s="1"/>
  <c r="N10" i="6"/>
  <c r="M10" i="6"/>
  <c r="N9" i="6"/>
  <c r="M9" i="6"/>
  <c r="Q9" i="6" s="1"/>
  <c r="S9" i="6" s="1"/>
  <c r="N8" i="6"/>
  <c r="M8" i="6"/>
  <c r="Q8" i="6" s="1"/>
  <c r="S8" i="6" s="1"/>
  <c r="N7" i="6"/>
  <c r="M7" i="6"/>
  <c r="Q7" i="6" s="1"/>
  <c r="S7" i="6" s="1"/>
  <c r="O8" i="6" l="1"/>
  <c r="O10" i="6"/>
  <c r="O9" i="6"/>
  <c r="T7" i="6"/>
  <c r="T11" i="6"/>
  <c r="N12" i="6"/>
  <c r="N13" i="6" s="1"/>
  <c r="T8" i="6"/>
  <c r="M12" i="6"/>
  <c r="M13" i="6" s="1"/>
  <c r="O7" i="6"/>
  <c r="T9" i="6"/>
  <c r="Q10" i="6"/>
  <c r="S10" i="6" s="1"/>
  <c r="S12" i="6" s="1"/>
  <c r="O11" i="6"/>
  <c r="M18" i="1"/>
  <c r="N18" i="1"/>
  <c r="M19" i="1"/>
  <c r="Q19" i="1" s="1"/>
  <c r="N19" i="1"/>
  <c r="M20" i="1"/>
  <c r="Q20" i="1" s="1"/>
  <c r="N20" i="1"/>
  <c r="M21" i="1"/>
  <c r="Q21" i="1" s="1"/>
  <c r="N21" i="1"/>
  <c r="Q7" i="1"/>
  <c r="S13" i="6" l="1"/>
  <c r="Q18" i="1"/>
  <c r="S7" i="1"/>
  <c r="T7" i="1" s="1"/>
  <c r="N22" i="1"/>
  <c r="N23" i="1" s="1"/>
  <c r="T10" i="6"/>
  <c r="T12" i="6" s="1"/>
  <c r="Q12" i="6"/>
  <c r="Q13" i="6" s="1"/>
  <c r="O12" i="6"/>
  <c r="O13" i="6" s="1"/>
  <c r="O19" i="1"/>
  <c r="S19" i="1" s="1"/>
  <c r="O18" i="1"/>
  <c r="O21" i="1"/>
  <c r="S21" i="1" s="1"/>
  <c r="O20" i="1"/>
  <c r="S20" i="1" s="1"/>
  <c r="T13" i="6" l="1"/>
  <c r="Q22" i="1"/>
  <c r="Q23" i="1" s="1"/>
  <c r="S18" i="1"/>
  <c r="T18" i="1" s="1"/>
  <c r="O22" i="1"/>
  <c r="O23" i="1" s="1"/>
  <c r="T19" i="1"/>
  <c r="T20" i="1"/>
  <c r="T21" i="1"/>
  <c r="E26" i="7" l="1"/>
  <c r="E11" i="7"/>
  <c r="E9" i="7"/>
  <c r="S22" i="1" l="1"/>
  <c r="D34" i="7" l="1"/>
  <c r="S23" i="1"/>
  <c r="E7" i="7" s="1"/>
  <c r="D38" i="7" l="1"/>
  <c r="D36" i="7" s="1"/>
  <c r="E12" i="7"/>
  <c r="E8" i="7"/>
  <c r="T22" i="1"/>
  <c r="E34" i="7" l="1"/>
  <c r="F34" i="7" s="1"/>
  <c r="T23" i="1"/>
  <c r="E18" i="7"/>
  <c r="E22" i="7" s="1"/>
  <c r="E23" i="7" s="1"/>
  <c r="E28" i="7" l="1"/>
  <c r="E29" i="7" l="1"/>
  <c r="D26" i="7" s="1"/>
  <c r="D28" i="7" l="1"/>
  <c r="D27" i="7"/>
  <c r="D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tc={A6B2AAB1-119D-46F1-BA43-DA8582CC2373}</author>
  </authors>
  <commentList>
    <comment ref="H6" authorId="0" shapeId="0" xr:uid="{A6B2AAB1-119D-46F1-BA43-DA8582CC2373}">
      <text>
        <t>[Threaded comment]
Your version of Excel allows you to read this threaded comment; however, any edits to it will get removed if the file is opened in a newer version of Excel. Learn more: https://go.microsoft.com/fwlink/?linkid=870924
Comment:
    Sukaldno točki 4.2. obrasca 1.A Zahtjev za potporu ("Elementi projekta")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tc={1CD01E6F-428A-430E-B25D-8DA56645CE55}</author>
  </authors>
  <commentList>
    <comment ref="H6" authorId="0" shapeId="0" xr:uid="{1CD01E6F-428A-430E-B25D-8DA56645CE55}">
      <text>
        <t>[Threaded comment]
Your version of Excel allows you to read this threaded comment; however, any edits to it will get removed if the file is opened in a newer version of Excel. Learn more: https://go.microsoft.com/fwlink/?linkid=870924
Comment:
    Sukaldno točki 4.2. obrasca 1.A Zahtjev za potporu ("Elementi projekta")</t>
      </text>
    </comment>
  </commentList>
</comments>
</file>

<file path=xl/sharedStrings.xml><?xml version="1.0" encoding="utf-8"?>
<sst xmlns="http://schemas.openxmlformats.org/spreadsheetml/2006/main" count="222" uniqueCount="184">
  <si>
    <t>usluge</t>
  </si>
  <si>
    <t>troškovi rada</t>
  </si>
  <si>
    <t>materijal</t>
  </si>
  <si>
    <t>Doprinos u naturi</t>
  </si>
  <si>
    <t>opći troškovi</t>
  </si>
  <si>
    <t xml:space="preserve">% PDV-a </t>
  </si>
  <si>
    <t>Stopa PDV-a</t>
  </si>
  <si>
    <t>Prihvatljivi troškovi</t>
  </si>
  <si>
    <t>NE</t>
  </si>
  <si>
    <t>DA</t>
  </si>
  <si>
    <t>OPĆE UPUTE</t>
  </si>
  <si>
    <t>Faza</t>
  </si>
  <si>
    <t>Nositelj aktivnosti</t>
  </si>
  <si>
    <t xml:space="preserve">Naziv projekta: </t>
  </si>
  <si>
    <t xml:space="preserve">Nositelj projekta: </t>
  </si>
  <si>
    <t>Naziv i kratki opis troška</t>
  </si>
  <si>
    <t>Naziv ponuditelja/ dobavljača/pružatelja usluge</t>
  </si>
  <si>
    <t>Broj i datum ponude /ugovora/predračuna/računa</t>
  </si>
  <si>
    <t>ukupna vrijednost bez PDV-a</t>
  </si>
  <si>
    <t>Područje provedbe projekta (navesti lokaciju provedbe aktivnosti)</t>
  </si>
  <si>
    <t>Jedinica mjere</t>
  </si>
  <si>
    <t>Komada</t>
  </si>
  <si>
    <t xml:space="preserve">Jedinična cijena bez PDV-a </t>
  </si>
  <si>
    <t>Ukupni iznos uključujući PDV</t>
  </si>
  <si>
    <t xml:space="preserve"> Iznos PDV-a</t>
  </si>
  <si>
    <t>Vlastita sredstva</t>
  </si>
  <si>
    <t>Prihvatljivi troškovi 0 = NE 1-DA</t>
  </si>
  <si>
    <t>Intenzitet javne potpore.</t>
  </si>
  <si>
    <t xml:space="preserve">U stupcu Q automatski se izračunavaju prihvatljivi troškovi. </t>
  </si>
  <si>
    <t xml:space="preserve">U stupcu R potrebno je iz padajućeg izbornika odabrati primjenjiv intenzitet javne potpore. </t>
  </si>
  <si>
    <t>Primjedbe/Napomene</t>
  </si>
  <si>
    <t>Vrsta troška</t>
  </si>
  <si>
    <t>Izravni troškovi</t>
  </si>
  <si>
    <t>Opći troškovi</t>
  </si>
  <si>
    <t>UKUPNI IZNOS PRIHVATLJIVIH IZDATAKA I POTPORE</t>
  </si>
  <si>
    <t>UKUPNI IZNOS NEPRIHVATLJIVIH IZDATAKA</t>
  </si>
  <si>
    <t>TROŠKOVI PROVEDBE PROJEKTA</t>
  </si>
  <si>
    <t xml:space="preserve">R. br. </t>
  </si>
  <si>
    <t>Naziv ponuditelja/izvođača radova/dobavljača opreme/pružatelja usluge</t>
  </si>
  <si>
    <t>Ulaganje/aktivnost na koje/u se trošak odnosi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</si>
  <si>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</si>
  <si>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</si>
  <si>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</si>
  <si>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</si>
  <si>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</si>
  <si>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</si>
  <si>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E</t>
  </si>
  <si>
    <t>F</t>
  </si>
  <si>
    <t>G</t>
  </si>
  <si>
    <t>H</t>
  </si>
  <si>
    <t>1.</t>
  </si>
  <si>
    <t>2.</t>
  </si>
  <si>
    <t>3.</t>
  </si>
  <si>
    <t>UKUPNO NEPRIHVATLJIVI TROŠKOVI</t>
  </si>
  <si>
    <t>4.</t>
  </si>
  <si>
    <t>5.</t>
  </si>
  <si>
    <t>Pojašnjenje: Troškovi koji se ne nalaze na listi prihvatljivih troškova a vezani su za projekt, te troškovi koji se ne mogu odobriti</t>
  </si>
  <si>
    <t>Stope sufinanciranja</t>
  </si>
  <si>
    <t>Prihvatljive aktivnosti</t>
  </si>
  <si>
    <t>Broj i datum ponude /ugovora/ predračuna/ računa</t>
  </si>
  <si>
    <t>Ukupno:</t>
  </si>
  <si>
    <t>IZRAČUN POTPORE</t>
  </si>
  <si>
    <t>8.</t>
  </si>
  <si>
    <t>7.</t>
  </si>
  <si>
    <t>6.</t>
  </si>
  <si>
    <t>10.</t>
  </si>
  <si>
    <t>11.</t>
  </si>
  <si>
    <t>12.</t>
  </si>
  <si>
    <t>13.</t>
  </si>
  <si>
    <t>15.</t>
  </si>
  <si>
    <t>16.</t>
  </si>
  <si>
    <t>17.</t>
  </si>
  <si>
    <t>18.</t>
  </si>
  <si>
    <t>R.br.</t>
  </si>
  <si>
    <t>Neodobreni izravni troškovi</t>
  </si>
  <si>
    <t>Ukupan iznos prihvatljivih troškova projekta nakon primjene intenziteta i jedinstvene stope od 12%</t>
  </si>
  <si>
    <t>IZRAČUN PRIHVATLJIVIH TROŠKOVA PROJEKTA - PRIMJENA INTENZITETA I JEDINSTVENE STOPE OD 12%</t>
  </si>
  <si>
    <t>Neprihvatljivi troškovi projekta (T3)</t>
  </si>
  <si>
    <t>Korisnik podatke unosi u ćelije označene bijelom bojom, dok u ćelijama označene plavom bojom korisnik unosi podatke iz padajućeg izbornika.</t>
  </si>
  <si>
    <t>Podaci u ćelijama označenima sivom i žutom bojom se automatski izračunavaju na temelju podataka koje korisnik unosi ćelije bijele boje i odabranih podataka u ćelijama plave boje.</t>
  </si>
  <si>
    <t>U stupcu P iz padajućeg izbornika je potrebno izabrati da li je naveden trošak nastao u okviru projekta prihvatljiv ili nije prihvatljiv (0=NE-nije prihvatljiv, 1=DA-prihvatljiv).</t>
  </si>
  <si>
    <t>Radni list RM sadrži podatke koji se unose iz padajućih izbornika. Isti se ne smiju mijenjati ni brisati.</t>
  </si>
  <si>
    <t>UKUPNA VRIJEDNOST PROJEKTA</t>
  </si>
  <si>
    <t>Ukupna vrijednost projekta</t>
  </si>
  <si>
    <t>Prihvatljivi troškovi projekta</t>
  </si>
  <si>
    <t>%</t>
  </si>
  <si>
    <t>UKUPNO OPĆI TROŠKOVI</t>
  </si>
  <si>
    <t>Iznos i udio zatraženih sredstva (Sufinanciranje iz javnog izvora u okviru provedbe LRSR)</t>
  </si>
  <si>
    <t>Iznos i udio vlastitih sredstva</t>
  </si>
  <si>
    <t>Iznos sufinanciranja iz javnog izvora</t>
  </si>
  <si>
    <t>U stupcima S i T se automatski izračunava iznos projekta sufinanciran iz javnog izvora i iznos projekta sufinanciran vlastitim sredstvima.</t>
  </si>
  <si>
    <t>Stupac L:</t>
  </si>
  <si>
    <t>Ukupna vrijednost bez PDV-a</t>
  </si>
  <si>
    <t>Troškovi pripreme projektno-tehničke dokumentacije</t>
  </si>
  <si>
    <t>TABLICA I: Proračun projekta - Izravni troškovi</t>
  </si>
  <si>
    <t>TABLICA II: Proračun projekta - Opći troškovi</t>
  </si>
  <si>
    <t>Tablica III.1. Ukupan iznos neprihvatljivih i neodobrenih troškova projekta</t>
  </si>
  <si>
    <t xml:space="preserve">Ovaj prilog se sastoji od radnog lista "TI Izravni tr.", "TII Opci troskovi", "TIII Neprihvatljivi tr.", "TIV Ukupni tr. projekta" i radnog lista RM. </t>
  </si>
  <si>
    <t>TABLICA IV: UKUPNI TROŠKOVI PROJEKTA</t>
  </si>
  <si>
    <t>Radne listove "TI Izravni tr.", "TII Opci troskovi", "TIII Neprihvatljivi tr." potrebno je ispuniti sa podacima o svim troškovima, prihvatljivim i neprihvatljivim, za koje se smatra da će nastati tijekom projekta.</t>
  </si>
  <si>
    <t>Propisani izgled radnih listova ne smije se mijenjati, ali je moguće u radnim listovima "TI Izravni tr.", "TII Opci troskovi", "TIII Neprihvatljivi tr." po potrebi dodavati nove retke, na način da se kopiraju postojeći retci.</t>
  </si>
  <si>
    <t>Tablica I. Proračun projekta: Izravni troškovi, Tablica II. Proračun projekta: Opći troškovi</t>
  </si>
  <si>
    <t>U stupac I i J je potrebno unijeti Jedinicu mjere nastalog troška i broj odnosno komada.</t>
  </si>
  <si>
    <t>U stupac K je potrebno unijeti jediničnu cijenu bez PDV-a.</t>
  </si>
  <si>
    <t>Tablica II. Opći troškovi</t>
  </si>
  <si>
    <t>Tablica III. Neprihvatljivi troškovi</t>
  </si>
  <si>
    <t>Ukupno prihvatljivi troškovi projekta-Sufinancirani iz javnog izvora (T1 stupac S)</t>
  </si>
  <si>
    <r>
      <t xml:space="preserve">Prihvatljivi iznos općih troškova. 12% </t>
    </r>
    <r>
      <rPr>
        <sz val="12"/>
        <color rgb="FF000000"/>
        <rFont val="Arial Narrow"/>
        <family val="2"/>
        <charset val="238"/>
      </rPr>
      <t>vrijednosti ukupno prihvatljivih troškova projekta bez općih troškova (redak 1.)</t>
    </r>
  </si>
  <si>
    <t>Ukupno opći troškovi-Sufinancirani iz javne potpore (T2 stupac S)</t>
  </si>
  <si>
    <t>9.</t>
  </si>
  <si>
    <t>Izravni troškovi-financirani iz vlastitih sredstava (T1 stupac T)</t>
  </si>
  <si>
    <t>UKUPNO IZRAVNI TROŠKOVI:</t>
  </si>
  <si>
    <t>Ukupno izravni troškovi nositelja projekta</t>
  </si>
  <si>
    <t>Ukupno prihvatljivi opći troškovi - sufinancirani iz javnog izvora</t>
  </si>
  <si>
    <t>Ukupno prihvatljivi troškovi nositelja projekta - sufinancirani iz javnog izvora</t>
  </si>
  <si>
    <t>U______________, Datum: ___________________</t>
  </si>
  <si>
    <t>Ime i prezime odgovorne ili ovlaštene osobe Nositelja projekta - tiskano:________________________________</t>
  </si>
  <si>
    <t>Potpis odgovorne ili ovlaštene osobe Nositelja projekta:____________________________________________</t>
  </si>
  <si>
    <t>Sufinancirano iz javnog izvora</t>
  </si>
  <si>
    <r>
      <t xml:space="preserve">M.P. </t>
    </r>
    <r>
      <rPr>
        <i/>
        <sz val="10"/>
        <rFont val="Arial Narrow"/>
        <family val="2"/>
        <charset val="238"/>
      </rPr>
      <t>(ako je primjenjivo)</t>
    </r>
  </si>
  <si>
    <t>Ukupno</t>
  </si>
  <si>
    <t>20.</t>
  </si>
  <si>
    <t>21.</t>
  </si>
  <si>
    <t>Neodobreni opći troškovi (T2 stupac T)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</si>
  <si>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</si>
  <si>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U Stupac G - u slučaju aktivnosti koje se provode temeljem zakonske regulative koja se odnosi na gradnju - potrebno je unijeti JLS, K.O. te broj parcele.</t>
  </si>
  <si>
    <t xml:space="preserve">U ovu tablicu unose se troškovi koji se ne nalaze na listi prihvatljivih troškova a povezani su s projektom. </t>
  </si>
  <si>
    <t>Vrsta aktivnosti</t>
  </si>
  <si>
    <t xml:space="preserve">Proračun projekta: Izravni troškovi </t>
  </si>
  <si>
    <t xml:space="preserve"> Proračun projekta - Opći troškovi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</si>
  <si>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</si>
  <si>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</si>
  <si>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</si>
  <si>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</si>
  <si>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</si>
  <si>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</si>
  <si>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</si>
  <si>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</si>
  <si>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</si>
  <si>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</si>
  <si>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Iznos troška </t>
  </si>
  <si>
    <t>Iznos (EUR)</t>
  </si>
  <si>
    <t>EU sredstva (65%)</t>
  </si>
  <si>
    <t>RH sredstva (35%)</t>
  </si>
  <si>
    <t>19.</t>
  </si>
  <si>
    <r>
      <t>Radni list "TIV Ukupni tr. projekta" generira se iz podataka unesenih u radne listove "TI Izravni tr.", "TII Opci troskovi", "TIII Neprihvatljivi tr.",</t>
    </r>
    <r>
      <rPr>
        <b/>
        <sz val="10"/>
        <color rgb="FF000000"/>
        <rFont val="Arial Narrow"/>
        <family val="2"/>
        <charset val="238"/>
      </rPr>
      <t xml:space="preserve"> izuzev u recima 4. pod nazivom 'Prihvatljivi opći troškovi' i 9. naziva 'Traženi iznos potpore'.</t>
    </r>
  </si>
  <si>
    <t>Stupac C se odnosi na prihvatljive aktivnosti, iz padajućeg izbornika odabrati vrstu aktivnosti na koju se trošak odnosi.</t>
  </si>
  <si>
    <t>U stupcima M, N i O automatski se računa iznos troška i to u stupcu M iznos sa PDV-om, stupcu N iznos PDV-a i stupcu O iznos izdatka bez PDV-a.</t>
  </si>
  <si>
    <t>U stupcu G podaci se ne unose jer nisu primjenjivi, budući se isti odnose na ukupan projekt.</t>
  </si>
  <si>
    <t>U stupac G, ukoliko PDV nije prihvatljiv trošak, upisati 0,00 eur. Vidi prethodno objašnjenje za stupac L</t>
  </si>
  <si>
    <t xml:space="preserve">Nositelj projekta </t>
  </si>
  <si>
    <t>U stupac H je potrebno upisati oznaku aktivnosti (elementa) projekta iz tablice 3.4. Obrasca 1.A. Zahtjev za potporu, a na koju se trošak odnosi (npr. A1, A2...)</t>
  </si>
  <si>
    <t>Ovaj obrazac je sastavni dio Prijavnog obrasca te je isti potrebno dostaviti u tiskanom obliku (ovjeren vlastoručnim potpisom i pečatom, ako je primjenjivo) te u elektronskom obliku na USB-u (radni list "Upute" nije potrebno dostavljati u tiskanom obliku)</t>
  </si>
  <si>
    <t xml:space="preserve">Troškovi izrade procjene o potrebi izrade studije </t>
  </si>
  <si>
    <t xml:space="preserve">Trošak izrade elaborata zaštite okoliša </t>
  </si>
  <si>
    <t xml:space="preserve">Troškovi nadzornog inženjera kod izgradnje i/ili rekonstrukcije </t>
  </si>
  <si>
    <t>Troškovi pripreme dokumentacije za natječaj (usluge izrade nacrta dokumentacije tj. dokumentacije za postupak javne/jednostavne nabave te za provedbu postupka)</t>
  </si>
  <si>
    <t>Troškovi pripreme dokumentacije za natječaj (usluge za pripremu Prijave projekta/Zahtjeva za isplatu)</t>
  </si>
  <si>
    <t>Obrazac 1.B.: Proračun projekta</t>
  </si>
  <si>
    <t>Korisnik (nositelj projekta) obrazac ovjerava vlastoručnim potpisom i pečatom (ako je primjenjivo) na za to predviđeno mjesto, a čime potvrđuje da su podaci za ukupan projekt istiniti i točni te da se odnose na pripadajući Zahtjev za potporu u okviru FLAG natječaja za dodjelu potpore u okviru Mjere 1.1. „Potpora uvođenju novih modela, postupaka, tehnika i dodanih vrijednosti u kontekstu razvoja sektora ribarstva i akvakulture“.</t>
  </si>
  <si>
    <t xml:space="preserve">Oznaka Elementa projekta </t>
  </si>
  <si>
    <t>Neodobreni opći troškovi i izravni troškovi (automatski se izračunavaju: redak 5. + redak 9.)</t>
  </si>
  <si>
    <t>Ukupno neprihvatljivi troškovi projekta - vlastita sredstva (10.+11.+12.)</t>
  </si>
  <si>
    <t>U radne listove je potrebno unijeti naziv korisnika (nositelja projekta) na za to predviđeno mjesto. Naziv korisnika mora biti istovjetan nazivu nositelja projekta kako je navedeno u Zahtjevu za potporu (Obrazac 1.A.).</t>
  </si>
  <si>
    <t>Stupac B se odnosi na nositelja aktivnosti. Projekt može isključivo imati Nositelja projekta. Nositelj projekta može biti samo jedan. Po potrebi dodati retke.</t>
  </si>
  <si>
    <t xml:space="preserve">U stupcu L je potrebno iz padajućeg izbornika odabrati primjenjivu stopu PDV-a sukladno uputama u nastavku ovisno o tome je li nositelj projekta obveznik PDV-a. </t>
  </si>
  <si>
    <t xml:space="preserve">Stupac L-nositelji projekta (ako je primjenjivo) koji JESU obveznici PDV-a: 
Nositelji projekta koji je upisan u registar obveznika PDV-a odnosno nositelji projekata koji imaju ili koji će do trenutka nastanka troška imati pravo na odbitak pretporeza po osnovi predmetnog ulaganja iz padajućeg izbornika biraju 0%. </t>
  </si>
  <si>
    <t>Stupac L-nositelji projekta koji NISU obveznici PDV-a: 
Nositelji projekta koji nisu i neće do trenutka nastanka troška biti upisani u registar obveznika PDV-a stupac L ispunjavaju primjenjivom stopom PDV-a navedenoj na ponudi/računu/predračunu (0%, 5%, 10%, 13% ili 25%) s obzirom da im je PDV prihvatljiv trošak. Nositelji projekta kojima je PDV prihvatljiv trošak su korisnici koji nemaju i neće do trenutka nastanka troška imati pravo na odbitak pretporeza po osnovi predmetnog ulaganja odnosno nositelji projekata koji nisu i neće do trenutka nastanka troška biti obveznici PDV-a.</t>
  </si>
  <si>
    <t xml:space="preserve">VAŽNO: Obrazac predstavlja osnovni predložak. Molimo da obrazac uskladite sukladno Obrascu 1.A te drugoj pratećoj dokumentaciji. </t>
  </si>
  <si>
    <t>Javna potpora - Iznos potpore/sredstva sufinanciranih iz javnog izvora nositelja projekta</t>
  </si>
  <si>
    <t>Specifikacija troškova</t>
  </si>
  <si>
    <t>Ukupno opći troškovi nositelja projekta</t>
  </si>
  <si>
    <t>Izračun javne potpore</t>
  </si>
  <si>
    <t>I. FLAG natječaj za dodjelu potpore za provedbu projekta u okviru Mjere 2.2. „Održiva valorizacija i unaprjeđenje modela upravljanja morskim okolišnim resursima, staništima i ekosustavima“ iz LRSR LAGUR-a Malo misto (FLAG)</t>
  </si>
  <si>
    <t>7. promidžbene aktivnosti koje uključuju informiranje i vidljivost</t>
  </si>
  <si>
    <t>1. građenje/rekonstrukcija/adaptacija i opremanje turističko-informativnih, posjetiteljskih, prezentacijskih i edukativnih objekata i sadržaja temeljenih na valorizaciji ribljeg fonda i drugih morskih bioloških resursa povezanih s tradicionalnim i održivim ribarstvom (posjetiteljski i prezentacijski centri, tematska i edukativna dječja igrališta s motivima ribarstva, ribljeg fonda i morskog okoliša, poučne i edukativne tematske staze, interpretacijski, izložbeni i demonstracijski sadržaji…);</t>
  </si>
  <si>
    <t>2. aktivnosti sakupljanja izgubljene ribolovne opreme i alata i prikupljanja morskog otpada;</t>
  </si>
  <si>
    <t>3. izrada umjetničkih djela i uporabnih predmeta u nekomercijalne svrhe temeljenih na i vezanih uz tematiku morskih okolišnih sustava, staništa i ekosustava te valorizaciju ribarstvene baštine, ribljeg fonda i drugih morskih bioloških resursa povezanih s tradicionalnim i održivim ribarstvom</t>
  </si>
  <si>
    <t>4. aktivnosti za povećanje okolišne svijesti ribara o zaštiti i obnovi morske odnosno vodene bioraznolikosti, uključujući edukacije, radionice, stručna predavanja, izradu i distribuciju edukativnih materijala, demonstracijske aktivnosti, razmjenu dobrih praksi te uključivanje ribara u aktivnosti praćenja, očuvanja i obnove morskih odnosno vodenih staništa, ribljeg fonda i drugih bioloških resursa;</t>
  </si>
  <si>
    <t>5. podizanje svijesti, edukacije i informiranje o očuvanju i unaprjeđenju stanja i valorizaciji morskih okolišnih resursa, staništa i ekosustava, odnosno ribarstvene baštine, ribljeg fonda i drugih morskih bioloških resursa povezanih s tradicionalnim i održivim ribarstvom (kampanje, uključujući kampanje na društvenim mrežama, promo materijali, radionice, edukativni sadržaji i sl.);</t>
  </si>
  <si>
    <t>6. organizacija i provedba događanja vezanih uz turističku, znanstveno-istraživačku, odgojno-obrazovnu, sportsku, rekreativnu i ostalu valorizaciju morskih okolišnih resursa, staništa i ekosustava, odnosno očuvanje i održivo korištenje ribarstvenih resursa i drugih morskih bioloških resursa povezanih s tradicionalnim i održivim ribarstvom (storytelling, izložbe, programi, radionice, događanja, skupovi, sajmovi, manifestacije i sl.);</t>
  </si>
  <si>
    <r>
      <t xml:space="preserve">Najviša vrijednost potpore 270.000,00 EUR po nositelju projekta. </t>
    </r>
    <r>
      <rPr>
        <i/>
        <sz val="11.5"/>
        <color theme="1"/>
        <rFont val="Arial Narrow"/>
        <family val="2"/>
        <charset val="238"/>
      </rPr>
      <t xml:space="preserve">U slučaju da je ukupni iznos prihvatljivih troškova veći 270.000,00 EUR projekt/operacija nije prihvatljiv/a. </t>
    </r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</si>
  <si>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Maksimalni iznos javne potpore iznosi 270.000,00 EUR. U slučaju da je ukupni iznos prihvatljivih troškova jednak ili veći od maksimalnog iznosa javne potpore propisan FLAG natječajem upisati najviši iznos potpore po nositelju projekta, tj. 270.000,00 EUR. U slučaju da ukupan iznos javne potpore ne prelazi maksimalni iznos potpore propisan FLAG natječajem upisati stvarno traženi iznos potpore.</t>
    </r>
  </si>
  <si>
    <t>Verzija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</si>
</sst>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.0%"/>
    <numFmt numFmtId="166" formatCode="[$-F800]dddd\,\ mmmm\ dd\,\ yyyy"/>
    <numFmt numFmtId="167" formatCode="_-* #,##0.00\ [$€-41A]_-;\-* #,##0.00\ [$€-41A]_-;_-* &quot;-&quot;??\ [$€-41A]_-;_-@_-"/>
    <numFmt numFmtId="168" formatCode="#,##0.00\ [$EUR]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 Light"/>
      <family val="2"/>
      <charset val="238"/>
    </font>
    <font>
      <sz val="14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8"/>
      <name val="Arial CE"/>
      <charset val="238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.5"/>
      <color theme="1"/>
      <name val="Arial Narrow"/>
      <family val="2"/>
      <charset val="238"/>
    </font>
    <font>
      <b/>
      <sz val="12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7" fillId="7" borderId="1" xfId="2" applyFont="1" applyFill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7" fillId="7" borderId="23" xfId="2" applyFont="1" applyFill="1" applyBorder="1" applyAlignment="1">
      <alignment vertical="center" wrapText="1"/>
    </xf>
    <xf numFmtId="0" fontId="11" fillId="11" borderId="1" xfId="2" applyFont="1" applyFill="1" applyBorder="1" applyAlignment="1">
      <alignment horizontal="left" vertical="center" wrapText="1"/>
    </xf>
    <xf numFmtId="0" fontId="11" fillId="11" borderId="16" xfId="2" applyFont="1" applyFill="1" applyBorder="1" applyAlignment="1">
      <alignment horizontal="left" vertical="center"/>
    </xf>
    <xf numFmtId="0" fontId="10" fillId="10" borderId="14" xfId="2" applyFont="1" applyFill="1" applyBorder="1" applyAlignment="1">
      <alignment vertical="center" wrapText="1"/>
    </xf>
    <xf numFmtId="0" fontId="7" fillId="7" borderId="24" xfId="2" applyFont="1" applyFill="1" applyBorder="1" applyAlignment="1">
      <alignment horizontal="center" vertical="center" wrapText="1"/>
    </xf>
    <xf numFmtId="0" fontId="11" fillId="13" borderId="24" xfId="2" applyFont="1" applyFill="1" applyBorder="1" applyAlignment="1">
      <alignment horizontal="center" vertical="center" wrapText="1"/>
    </xf>
    <xf numFmtId="0" fontId="11" fillId="14" borderId="24" xfId="2" applyFont="1" applyFill="1" applyBorder="1" applyAlignment="1">
      <alignment horizontal="center" vertical="center" wrapText="1"/>
    </xf>
    <xf numFmtId="0" fontId="11" fillId="3" borderId="24" xfId="2" applyFont="1" applyFill="1" applyBorder="1" applyAlignment="1">
      <alignment horizontal="center" vertical="center" wrapText="1"/>
    </xf>
    <xf numFmtId="0" fontId="11" fillId="11" borderId="24" xfId="2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 wrapText="1"/>
    </xf>
    <xf numFmtId="0" fontId="11" fillId="11" borderId="15" xfId="2" applyFont="1" applyFill="1" applyBorder="1" applyAlignment="1">
      <alignment horizontal="center" vertical="center"/>
    </xf>
    <xf numFmtId="0" fontId="11" fillId="11" borderId="24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10" borderId="12" xfId="2" applyFont="1" applyFill="1" applyBorder="1" applyAlignment="1">
      <alignment horizontal="center" vertical="center" wrapText="1"/>
    </xf>
    <xf numFmtId="0" fontId="12" fillId="10" borderId="12" xfId="2" applyFont="1" applyFill="1" applyBorder="1" applyAlignment="1">
      <alignment vertical="center" wrapText="1"/>
    </xf>
    <xf numFmtId="0" fontId="12" fillId="10" borderId="14" xfId="2" applyFont="1" applyFill="1" applyBorder="1" applyAlignment="1">
      <alignment vertical="center" wrapText="1"/>
    </xf>
    <xf numFmtId="0" fontId="16" fillId="15" borderId="0" xfId="0" applyFont="1" applyFill="1"/>
    <xf numFmtId="9" fontId="16" fillId="15" borderId="0" xfId="0" applyNumberFormat="1" applyFont="1" applyFill="1"/>
    <xf numFmtId="0" fontId="17" fillId="0" borderId="0" xfId="0" applyFont="1"/>
    <xf numFmtId="0" fontId="18" fillId="15" borderId="0" xfId="0" applyFont="1" applyFill="1"/>
    <xf numFmtId="0" fontId="17" fillId="0" borderId="0" xfId="0" applyFont="1" applyAlignment="1">
      <alignment wrapText="1"/>
    </xf>
    <xf numFmtId="0" fontId="20" fillId="0" borderId="0" xfId="0" applyFont="1"/>
    <xf numFmtId="0" fontId="21" fillId="0" borderId="2" xfId="0" applyFont="1" applyBorder="1"/>
    <xf numFmtId="0" fontId="21" fillId="0" borderId="3" xfId="0" applyFont="1" applyBorder="1"/>
    <xf numFmtId="0" fontId="21" fillId="0" borderId="4" xfId="0" applyFont="1" applyBorder="1"/>
    <xf numFmtId="4" fontId="22" fillId="12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justify" vertical="center" wrapText="1"/>
    </xf>
    <xf numFmtId="0" fontId="16" fillId="0" borderId="0" xfId="0" applyFont="1"/>
    <xf numFmtId="9" fontId="17" fillId="0" borderId="0" xfId="1" applyFont="1"/>
    <xf numFmtId="0" fontId="17" fillId="2" borderId="0" xfId="0" applyFont="1" applyFill="1" applyAlignment="1">
      <alignment horizontal="center" vertical="center" wrapText="1"/>
    </xf>
    <xf numFmtId="0" fontId="23" fillId="5" borderId="8" xfId="0" applyFont="1" applyFill="1" applyBorder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6" borderId="10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25" fillId="0" borderId="27" xfId="0" applyFont="1" applyBorder="1" applyAlignment="1">
      <alignment horizontal="justify" vertical="center" wrapText="1"/>
    </xf>
    <xf numFmtId="0" fontId="25" fillId="0" borderId="28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7" fillId="0" borderId="10" xfId="0" applyFont="1" applyBorder="1" applyAlignment="1">
      <alignment vertical="center"/>
    </xf>
    <xf numFmtId="0" fontId="26" fillId="0" borderId="0" xfId="0" applyFont="1"/>
    <xf numFmtId="0" fontId="12" fillId="10" borderId="32" xfId="2" applyFont="1" applyFill="1" applyBorder="1" applyAlignment="1">
      <alignment horizontal="center" vertical="center" wrapText="1"/>
    </xf>
    <xf numFmtId="0" fontId="12" fillId="10" borderId="34" xfId="2" applyFont="1" applyFill="1" applyBorder="1" applyAlignment="1">
      <alignment horizontal="center" vertical="center" wrapText="1"/>
    </xf>
    <xf numFmtId="0" fontId="7" fillId="7" borderId="2" xfId="2" applyFont="1" applyFill="1" applyBorder="1" applyAlignment="1">
      <alignment horizontal="center" vertical="center" wrapText="1"/>
    </xf>
    <xf numFmtId="9" fontId="11" fillId="11" borderId="2" xfId="1" applyFont="1" applyFill="1" applyBorder="1" applyAlignment="1">
      <alignment horizontal="center" vertical="center" wrapText="1"/>
    </xf>
    <xf numFmtId="0" fontId="11" fillId="17" borderId="29" xfId="2" applyFont="1" applyFill="1" applyBorder="1" applyAlignment="1">
      <alignment horizontal="center" vertical="center" wrapText="1"/>
    </xf>
    <xf numFmtId="0" fontId="11" fillId="17" borderId="1" xfId="2" applyFont="1" applyFill="1" applyBorder="1" applyAlignment="1">
      <alignment vertical="center" wrapText="1"/>
    </xf>
    <xf numFmtId="9" fontId="11" fillId="17" borderId="2" xfId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center" wrapText="1"/>
    </xf>
    <xf numFmtId="9" fontId="17" fillId="0" borderId="0" xfId="0" applyNumberFormat="1" applyFont="1"/>
    <xf numFmtId="0" fontId="29" fillId="5" borderId="10" xfId="0" applyFont="1" applyFill="1" applyBorder="1" applyAlignment="1">
      <alignment horizontal="justify" vertical="center" wrapText="1"/>
    </xf>
    <xf numFmtId="0" fontId="11" fillId="4" borderId="36" xfId="2" applyFont="1" applyFill="1" applyBorder="1" applyAlignment="1">
      <alignment horizontal="left" vertical="center" wrapText="1"/>
    </xf>
    <xf numFmtId="0" fontId="11" fillId="4" borderId="36" xfId="2" applyFont="1" applyFill="1" applyBorder="1" applyAlignment="1">
      <alignment horizontal="left" vertical="center"/>
    </xf>
    <xf numFmtId="0" fontId="11" fillId="4" borderId="24" xfId="2" applyFont="1" applyFill="1" applyBorder="1" applyAlignment="1">
      <alignment horizontal="left" vertical="center"/>
    </xf>
    <xf numFmtId="0" fontId="11" fillId="4" borderId="7" xfId="2" applyFont="1" applyFill="1" applyBorder="1" applyAlignment="1">
      <alignment horizontal="left" vertical="center" wrapText="1"/>
    </xf>
    <xf numFmtId="0" fontId="11" fillId="4" borderId="1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0" fillId="9" borderId="37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66" fontId="17" fillId="0" borderId="0" xfId="0" applyNumberFormat="1" applyFont="1"/>
    <xf numFmtId="0" fontId="8" fillId="9" borderId="37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2" borderId="10" xfId="0" applyFont="1" applyFill="1" applyBorder="1" applyAlignment="1">
      <alignment horizontal="justify" vertical="center" wrapText="1"/>
    </xf>
    <xf numFmtId="9" fontId="16" fillId="0" borderId="0" xfId="0" applyNumberFormat="1" applyFont="1"/>
    <xf numFmtId="9" fontId="11" fillId="11" borderId="16" xfId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justify" vertical="center" wrapText="1"/>
    </xf>
    <xf numFmtId="0" fontId="16" fillId="20" borderId="0" xfId="0" applyFont="1" applyFill="1"/>
    <xf numFmtId="9" fontId="17" fillId="20" borderId="0" xfId="0" applyNumberFormat="1" applyFont="1" applyFill="1"/>
    <xf numFmtId="0" fontId="17" fillId="20" borderId="0" xfId="0" applyFont="1" applyFill="1"/>
    <xf numFmtId="0" fontId="16" fillId="4" borderId="0" xfId="0" applyFont="1" applyFill="1"/>
    <xf numFmtId="1" fontId="17" fillId="4" borderId="0" xfId="0" applyNumberFormat="1" applyFont="1" applyFill="1"/>
    <xf numFmtId="0" fontId="17" fillId="4" borderId="0" xfId="0" applyFont="1" applyFill="1" applyAlignment="1">
      <alignment wrapText="1"/>
    </xf>
    <xf numFmtId="0" fontId="16" fillId="9" borderId="0" xfId="0" applyFont="1" applyFill="1"/>
    <xf numFmtId="0" fontId="17" fillId="9" borderId="0" xfId="0" applyFont="1" applyFill="1"/>
    <xf numFmtId="0" fontId="17" fillId="9" borderId="0" xfId="0" applyFont="1" applyFill="1" applyAlignment="1">
      <alignment wrapText="1"/>
    </xf>
    <xf numFmtId="0" fontId="16" fillId="9" borderId="0" xfId="0" applyFont="1" applyFill="1" applyAlignment="1">
      <alignment wrapText="1"/>
    </xf>
    <xf numFmtId="0" fontId="17" fillId="9" borderId="0" xfId="0" applyFont="1" applyFill="1" applyAlignment="1">
      <alignment horizontal="left" vertical="center"/>
    </xf>
    <xf numFmtId="0" fontId="16" fillId="5" borderId="0" xfId="0" applyFont="1" applyFill="1"/>
    <xf numFmtId="0" fontId="17" fillId="5" borderId="0" xfId="0" applyFont="1" applyFill="1"/>
    <xf numFmtId="167" fontId="20" fillId="0" borderId="1" xfId="0" applyNumberFormat="1" applyFont="1" applyBorder="1" applyAlignment="1">
      <alignment horizontal="right" vertical="center" wrapText="1"/>
    </xf>
    <xf numFmtId="0" fontId="33" fillId="0" borderId="0" xfId="0" applyFont="1"/>
    <xf numFmtId="0" fontId="34" fillId="0" borderId="0" xfId="0" applyFont="1"/>
    <xf numFmtId="9" fontId="34" fillId="0" borderId="0" xfId="1" applyFont="1"/>
    <xf numFmtId="0" fontId="33" fillId="0" borderId="13" xfId="0" applyFont="1" applyBorder="1" applyAlignment="1">
      <alignment horizontal="left"/>
    </xf>
    <xf numFmtId="0" fontId="33" fillId="0" borderId="13" xfId="0" applyFont="1" applyBorder="1" applyAlignment="1">
      <alignment horizontal="right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right"/>
    </xf>
    <xf numFmtId="0" fontId="33" fillId="3" borderId="2" xfId="0" applyFont="1" applyFill="1" applyBorder="1" applyAlignment="1">
      <alignment vertical="center"/>
    </xf>
    <xf numFmtId="0" fontId="33" fillId="3" borderId="3" xfId="0" applyFont="1" applyFill="1" applyBorder="1"/>
    <xf numFmtId="0" fontId="34" fillId="3" borderId="3" xfId="0" applyFont="1" applyFill="1" applyBorder="1"/>
    <xf numFmtId="0" fontId="33" fillId="2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9" fontId="33" fillId="2" borderId="1" xfId="1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/>
    </xf>
    <xf numFmtId="0" fontId="34" fillId="0" borderId="4" xfId="0" applyFont="1" applyBorder="1"/>
    <xf numFmtId="0" fontId="34" fillId="2" borderId="4" xfId="0" applyFont="1" applyFill="1" applyBorder="1"/>
    <xf numFmtId="0" fontId="34" fillId="0" borderId="1" xfId="0" applyFont="1" applyBorder="1"/>
    <xf numFmtId="4" fontId="34" fillId="0" borderId="1" xfId="0" applyNumberFormat="1" applyFont="1" applyBorder="1"/>
    <xf numFmtId="165" fontId="34" fillId="7" borderId="1" xfId="0" applyNumberFormat="1" applyFont="1" applyFill="1" applyBorder="1"/>
    <xf numFmtId="4" fontId="34" fillId="4" borderId="1" xfId="0" applyNumberFormat="1" applyFont="1" applyFill="1" applyBorder="1"/>
    <xf numFmtId="4" fontId="34" fillId="7" borderId="1" xfId="0" applyNumberFormat="1" applyFont="1" applyFill="1" applyBorder="1"/>
    <xf numFmtId="9" fontId="34" fillId="7" borderId="1" xfId="1" applyFont="1" applyFill="1" applyBorder="1"/>
    <xf numFmtId="4" fontId="33" fillId="0" borderId="2" xfId="0" applyNumberFormat="1" applyFont="1" applyBorder="1"/>
    <xf numFmtId="4" fontId="33" fillId="0" borderId="3" xfId="0" applyNumberFormat="1" applyFont="1" applyBorder="1"/>
    <xf numFmtId="4" fontId="33" fillId="0" borderId="4" xfId="0" applyNumberFormat="1" applyFont="1" applyBorder="1" applyAlignment="1">
      <alignment horizontal="right"/>
    </xf>
    <xf numFmtId="4" fontId="33" fillId="8" borderId="4" xfId="0" applyNumberFormat="1" applyFont="1" applyFill="1" applyBorder="1" applyAlignment="1">
      <alignment horizontal="right"/>
    </xf>
    <xf numFmtId="4" fontId="33" fillId="4" borderId="1" xfId="0" applyNumberFormat="1" applyFont="1" applyFill="1" applyBorder="1"/>
    <xf numFmtId="0" fontId="33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4" fillId="16" borderId="4" xfId="0" applyFont="1" applyFill="1" applyBorder="1"/>
    <xf numFmtId="0" fontId="22" fillId="0" borderId="0" xfId="0" applyFont="1"/>
    <xf numFmtId="0" fontId="22" fillId="5" borderId="19" xfId="0" applyFont="1" applyFill="1" applyBorder="1" applyAlignment="1">
      <alignment vertical="center"/>
    </xf>
    <xf numFmtId="0" fontId="22" fillId="5" borderId="20" xfId="0" applyFont="1" applyFill="1" applyBorder="1" applyAlignment="1">
      <alignment vertical="center"/>
    </xf>
    <xf numFmtId="0" fontId="22" fillId="5" borderId="21" xfId="0" applyFont="1" applyFill="1" applyBorder="1" applyAlignment="1">
      <alignment vertical="center"/>
    </xf>
    <xf numFmtId="164" fontId="22" fillId="13" borderId="5" xfId="0" applyNumberFormat="1" applyFont="1" applyFill="1" applyBorder="1" applyAlignment="1">
      <alignment horizontal="right" vertical="center" wrapText="1"/>
    </xf>
    <xf numFmtId="168" fontId="11" fillId="13" borderId="23" xfId="2" applyNumberFormat="1" applyFont="1" applyFill="1" applyBorder="1" applyAlignment="1">
      <alignment vertical="center" wrapText="1"/>
    </xf>
    <xf numFmtId="168" fontId="11" fillId="14" borderId="23" xfId="2" applyNumberFormat="1" applyFont="1" applyFill="1" applyBorder="1" applyAlignment="1">
      <alignment vertical="center" wrapText="1"/>
    </xf>
    <xf numFmtId="168" fontId="11" fillId="14" borderId="23" xfId="2" applyNumberFormat="1" applyFont="1" applyFill="1" applyBorder="1" applyAlignment="1">
      <alignment horizontal="right" vertical="center" wrapText="1"/>
    </xf>
    <xf numFmtId="168" fontId="11" fillId="0" borderId="23" xfId="2" applyNumberFormat="1" applyFont="1" applyBorder="1" applyAlignment="1">
      <alignment horizontal="right" vertical="center" wrapText="1"/>
    </xf>
    <xf numFmtId="168" fontId="11" fillId="3" borderId="23" xfId="2" applyNumberFormat="1" applyFont="1" applyFill="1" applyBorder="1" applyAlignment="1">
      <alignment horizontal="right" vertical="center" wrapText="1"/>
    </xf>
    <xf numFmtId="168" fontId="11" fillId="11" borderId="23" xfId="2" applyNumberFormat="1" applyFont="1" applyFill="1" applyBorder="1" applyAlignment="1">
      <alignment vertical="center" wrapText="1"/>
    </xf>
    <xf numFmtId="168" fontId="14" fillId="9" borderId="23" xfId="0" applyNumberFormat="1" applyFont="1" applyFill="1" applyBorder="1" applyAlignment="1">
      <alignment vertical="center" wrapText="1"/>
    </xf>
    <xf numFmtId="168" fontId="11" fillId="0" borderId="23" xfId="2" applyNumberFormat="1" applyFont="1" applyBorder="1" applyAlignment="1">
      <alignment vertical="center" wrapText="1"/>
    </xf>
    <xf numFmtId="168" fontId="11" fillId="11" borderId="17" xfId="2" applyNumberFormat="1" applyFont="1" applyFill="1" applyBorder="1" applyAlignment="1">
      <alignment vertical="center" wrapText="1"/>
    </xf>
    <xf numFmtId="168" fontId="11" fillId="11" borderId="23" xfId="2" applyNumberFormat="1" applyFont="1" applyFill="1" applyBorder="1" applyAlignment="1">
      <alignment horizontal="right" vertical="center" wrapText="1"/>
    </xf>
    <xf numFmtId="168" fontId="11" fillId="17" borderId="23" xfId="2" applyNumberFormat="1" applyFont="1" applyFill="1" applyBorder="1" applyAlignment="1">
      <alignment vertical="center" wrapText="1"/>
    </xf>
    <xf numFmtId="168" fontId="15" fillId="19" borderId="7" xfId="1" applyNumberFormat="1" applyFont="1" applyFill="1" applyBorder="1" applyAlignment="1">
      <alignment horizontal="center" vertical="center" wrapText="1"/>
    </xf>
    <xf numFmtId="168" fontId="15" fillId="4" borderId="7" xfId="1" applyNumberFormat="1" applyFont="1" applyFill="1" applyBorder="1" applyAlignment="1">
      <alignment horizontal="center" vertical="center" wrapText="1"/>
    </xf>
    <xf numFmtId="168" fontId="11" fillId="4" borderId="38" xfId="2" applyNumberFormat="1" applyFont="1" applyFill="1" applyBorder="1" applyAlignment="1">
      <alignment horizontal="center" vertical="center" wrapText="1"/>
    </xf>
    <xf numFmtId="168" fontId="11" fillId="18" borderId="26" xfId="2" applyNumberFormat="1" applyFont="1" applyFill="1" applyBorder="1" applyAlignment="1">
      <alignment horizontal="center" vertical="center"/>
    </xf>
    <xf numFmtId="168" fontId="11" fillId="11" borderId="38" xfId="2" applyNumberFormat="1" applyFont="1" applyFill="1" applyBorder="1" applyAlignment="1">
      <alignment horizontal="center" vertical="center"/>
    </xf>
    <xf numFmtId="168" fontId="11" fillId="11" borderId="23" xfId="2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0" fontId="33" fillId="0" borderId="3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4" fontId="22" fillId="12" borderId="1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49" fontId="22" fillId="12" borderId="1" xfId="0" applyNumberFormat="1" applyFont="1" applyFill="1" applyBorder="1" applyAlignment="1">
      <alignment horizontal="center" vertical="center" wrapText="1"/>
    </xf>
    <xf numFmtId="0" fontId="11" fillId="14" borderId="2" xfId="2" applyFont="1" applyFill="1" applyBorder="1" applyAlignment="1">
      <alignment horizontal="left" vertical="center"/>
    </xf>
    <xf numFmtId="0" fontId="11" fillId="14" borderId="4" xfId="2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 vertical="center"/>
    </xf>
    <xf numFmtId="0" fontId="11" fillId="11" borderId="4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 wrapText="1"/>
    </xf>
    <xf numFmtId="0" fontId="11" fillId="3" borderId="4" xfId="2" applyFont="1" applyFill="1" applyBorder="1" applyAlignment="1">
      <alignment horizontal="left" vertical="center" wrapText="1"/>
    </xf>
    <xf numFmtId="0" fontId="7" fillId="7" borderId="24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7" borderId="23" xfId="2" applyFont="1" applyFill="1" applyBorder="1" applyAlignment="1">
      <alignment horizontal="center" vertical="center"/>
    </xf>
    <xf numFmtId="0" fontId="11" fillId="18" borderId="35" xfId="2" applyFont="1" applyFill="1" applyBorder="1" applyAlignment="1">
      <alignment horizontal="left" vertical="center" wrapText="1"/>
    </xf>
    <xf numFmtId="0" fontId="11" fillId="18" borderId="31" xfId="2" applyFont="1" applyFill="1" applyBorder="1" applyAlignment="1">
      <alignment horizontal="left" vertical="center" wrapText="1"/>
    </xf>
    <xf numFmtId="0" fontId="10" fillId="9" borderId="25" xfId="2" applyFont="1" applyFill="1" applyBorder="1" applyAlignment="1">
      <alignment horizontal="center" vertical="center" wrapText="1"/>
    </xf>
    <xf numFmtId="0" fontId="10" fillId="9" borderId="37" xfId="2" applyFont="1" applyFill="1" applyBorder="1" applyAlignment="1">
      <alignment horizontal="center" vertical="center" wrapText="1"/>
    </xf>
    <xf numFmtId="0" fontId="12" fillId="10" borderId="12" xfId="2" applyFont="1" applyFill="1" applyBorder="1" applyAlignment="1">
      <alignment horizontal="center" vertical="center" wrapText="1"/>
    </xf>
    <xf numFmtId="0" fontId="12" fillId="10" borderId="13" xfId="2" applyFont="1" applyFill="1" applyBorder="1" applyAlignment="1">
      <alignment horizontal="center" vertical="center" wrapText="1"/>
    </xf>
    <xf numFmtId="0" fontId="12" fillId="10" borderId="34" xfId="2" applyFont="1" applyFill="1" applyBorder="1" applyAlignment="1">
      <alignment horizontal="center" vertical="center" wrapText="1"/>
    </xf>
    <xf numFmtId="0" fontId="12" fillId="10" borderId="14" xfId="2" applyFont="1" applyFill="1" applyBorder="1" applyAlignment="1">
      <alignment horizontal="center" vertical="center" wrapText="1"/>
    </xf>
    <xf numFmtId="0" fontId="7" fillId="7" borderId="22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7" borderId="18" xfId="2" applyFont="1" applyFill="1" applyBorder="1" applyAlignment="1">
      <alignment horizontal="center" vertical="center" wrapText="1"/>
    </xf>
    <xf numFmtId="0" fontId="11" fillId="13" borderId="2" xfId="2" applyFont="1" applyFill="1" applyBorder="1" applyAlignment="1">
      <alignment horizontal="left" vertical="center"/>
    </xf>
    <xf numFmtId="0" fontId="11" fillId="13" borderId="4" xfId="2" applyFont="1" applyFill="1" applyBorder="1" applyAlignment="1">
      <alignment horizontal="left" vertical="center"/>
    </xf>
    <xf numFmtId="0" fontId="11" fillId="11" borderId="33" xfId="2" applyFont="1" applyFill="1" applyBorder="1" applyAlignment="1">
      <alignment horizontal="left" vertical="center"/>
    </xf>
    <xf numFmtId="0" fontId="11" fillId="11" borderId="30" xfId="2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 vertical="center" wrapText="1"/>
    </xf>
    <xf numFmtId="0" fontId="11" fillId="11" borderId="4" xfId="2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1" fillId="11" borderId="4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168" fontId="36" fillId="4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no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297792</xdr:colOff>
      <xdr:row>10</xdr:row>
      <xdr:rowOff>52551</xdr:rowOff>
    </xdr:from>
    <xdr:to>
      <xdr:col>11</xdr:col>
      <xdr:colOff>476753</xdr:colOff>
      <xdr:row>12</xdr:row>
      <xdr:rowOff>228074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3874C-08E0-A78E-A945-E72CB386B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930" y="2802758"/>
          <a:ext cx="5280660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uno Bebić" id="{04EC0D8E-CB3F-49A1-893B-504BFC39B35E}" userId="S::bruno@lagurmalomisto.hr::069c3133-6295-4582-b0b8-49a1390cb8f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" dT="2025-07-23T12:30:03.44" personId="{04EC0D8E-CB3F-49A1-893B-504BFC39B35E}" id="{A6B2AAB1-119D-46F1-BA43-DA8582CC2373}">
    <text>Sukaldno točki 4.2. obrasca 1.A Zahtjev za potporu ("Elementi projekta")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6" dT="2025-07-23T12:30:03.44" personId="{04EC0D8E-CB3F-49A1-893B-504BFC39B35E}" id="{1CD01E6F-428A-430E-B25D-8DA56645CE55}">
    <text>Sukaldno točki 4.2. obrasca 1.A Zahtjev za potporu ("Elementi projekta")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view="pageLayout" topLeftCell="A19" zoomScale="87" zoomScaleNormal="100" zoomScalePageLayoutView="87" workbookViewId="0">
      <selection activeCell="B22" sqref="B22"/>
    </sheetView>
  </sheetViews>
  <sheetFormatPr defaultColWidth="9.109375" defaultRowHeight="21" x14ac:dyDescent="0.25"/>
  <cols>
    <col min="1" max="16384" width="9.109375" style="1"/>
  </cols>
  <sheetData>
    <row r="1" spans="1:14" x14ac:dyDescent="0.25">
      <c r="F1" s="4"/>
      <c r="G1" s="4"/>
      <c r="H1" s="4"/>
      <c r="I1" s="4"/>
      <c r="K1" s="172"/>
      <c r="L1" s="172"/>
    </row>
    <row r="2" spans="1:14" ht="24" customHeight="1" x14ac:dyDescent="0.2">
      <c r="B2" s="3"/>
      <c r="F2" s="4"/>
      <c r="G2" s="4"/>
      <c r="H2" s="4"/>
      <c r="I2" s="4"/>
      <c r="K2" s="172"/>
      <c r="L2" s="172"/>
    </row>
    <row r="3" spans="1:14" x14ac:dyDescent="0.25">
      <c r="F3" s="4"/>
      <c r="G3" s="4"/>
      <c r="H3" s="4"/>
      <c r="I3" s="4"/>
      <c r="K3" s="172"/>
      <c r="L3" s="172"/>
    </row>
    <row r="4" spans="1:14" x14ac:dyDescent="0.25">
      <c r="F4" s="4"/>
      <c r="G4" s="4"/>
      <c r="H4" s="4"/>
      <c r="I4" s="4"/>
    </row>
    <row r="5" spans="1:14" x14ac:dyDescent="0.25">
      <c r="F5" s="4"/>
      <c r="G5" s="4"/>
      <c r="H5" s="4"/>
      <c r="I5" s="4"/>
    </row>
    <row r="6" spans="1:14" x14ac:dyDescent="0.25">
      <c r="F6" s="4"/>
      <c r="G6" s="4"/>
      <c r="H6" s="4"/>
      <c r="I6" s="4"/>
    </row>
    <row r="7" spans="1:14" x14ac:dyDescent="0.25">
      <c r="A7" s="174" t="s">
        <v>173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</row>
    <row r="8" spans="1:14" ht="23.25" customHeight="1" x14ac:dyDescent="0.2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 ht="23.25" customHeight="1" x14ac:dyDescent="0.2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 ht="23.25" customHeight="1" x14ac:dyDescent="0.25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ht="21" customHeight="1" x14ac:dyDescent="0.25"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4" x14ac:dyDescent="0.25"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</row>
    <row r="13" spans="1:14" ht="23.4" customHeight="1" x14ac:dyDescent="0.25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</row>
    <row r="14" spans="1:14" ht="23.4" x14ac:dyDescent="0.25">
      <c r="B14" s="2"/>
      <c r="C14" s="2"/>
      <c r="D14" s="2"/>
      <c r="E14" s="171" t="s">
        <v>158</v>
      </c>
      <c r="F14" s="171"/>
      <c r="G14" s="171"/>
      <c r="H14" s="171"/>
      <c r="I14" s="171"/>
      <c r="J14" s="171"/>
      <c r="K14" s="2"/>
      <c r="L14" s="2"/>
      <c r="M14" s="2"/>
    </row>
    <row r="15" spans="1:14" ht="23.4" x14ac:dyDescent="0.25">
      <c r="B15" s="2"/>
      <c r="C15" s="2"/>
      <c r="D15" s="2"/>
      <c r="E15" s="171"/>
      <c r="F15" s="171"/>
      <c r="G15" s="171"/>
      <c r="H15" s="171"/>
      <c r="I15" s="171"/>
      <c r="J15" s="171"/>
      <c r="K15" s="2"/>
      <c r="L15" s="2"/>
      <c r="M15" s="2"/>
    </row>
    <row r="16" spans="1:14" ht="23.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ht="23.4" x14ac:dyDescent="0.25">
      <c r="B17" s="2"/>
      <c r="C17" s="2"/>
      <c r="D17" s="2"/>
      <c r="E17" s="171"/>
      <c r="F17" s="171"/>
      <c r="G17" s="171"/>
      <c r="H17" s="171"/>
      <c r="I17" s="171"/>
      <c r="J17" s="171"/>
      <c r="K17" s="2"/>
      <c r="L17" s="2"/>
      <c r="M17" s="2"/>
    </row>
    <row r="18" spans="2:13" ht="23.4" x14ac:dyDescent="0.25">
      <c r="B18" s="2"/>
      <c r="C18" s="2"/>
      <c r="D18" s="2"/>
      <c r="E18" s="171"/>
      <c r="F18" s="171"/>
      <c r="G18" s="171"/>
      <c r="H18" s="171"/>
      <c r="I18" s="171"/>
      <c r="J18" s="171"/>
      <c r="K18" s="2"/>
      <c r="L18" s="2"/>
      <c r="M18" s="2"/>
    </row>
    <row r="22" spans="2:13" x14ac:dyDescent="0.25">
      <c r="B22" s="87" t="s">
        <v>183</v>
      </c>
    </row>
  </sheetData>
  <mergeCells count="5">
    <mergeCell ref="E14:J15"/>
    <mergeCell ref="E17:J18"/>
    <mergeCell ref="K1:L3"/>
    <mergeCell ref="B11:M13"/>
    <mergeCell ref="A7:N1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38"/>
  <sheetViews>
    <sheetView topLeftCell="A25" zoomScale="92" zoomScaleNormal="92" workbookViewId="0">
      <selection activeCell="B38" sqref="B38"/>
    </sheetView>
  </sheetViews>
  <sheetFormatPr defaultRowHeight="15" customHeight="1" x14ac:dyDescent="0.25"/>
  <cols>
    <col min="1" max="1" width="9.109375" style="49"/>
    <col min="2" max="2" width="173.109375" style="49" customWidth="1"/>
    <col min="3" max="245" width="9.109375" style="49"/>
    <col min="246" max="246" width="70.6640625" style="49" customWidth="1"/>
    <col min="247" max="501" width="9.109375" style="49"/>
    <col min="502" max="502" width="70.6640625" style="49" customWidth="1"/>
    <col min="503" max="757" width="9.109375" style="49"/>
    <col min="758" max="758" width="70.6640625" style="49" customWidth="1"/>
    <col min="759" max="1013" width="9.109375" style="49"/>
    <col min="1014" max="1014" width="70.6640625" style="49" customWidth="1"/>
    <col min="1015" max="1269" width="9.109375" style="49"/>
    <col min="1270" max="1270" width="70.6640625" style="49" customWidth="1"/>
    <col min="1271" max="1525" width="9.109375" style="49"/>
    <col min="1526" max="1526" width="70.6640625" style="49" customWidth="1"/>
    <col min="1527" max="1781" width="9.109375" style="49"/>
    <col min="1782" max="1782" width="70.6640625" style="49" customWidth="1"/>
    <col min="1783" max="2037" width="9.109375" style="49"/>
    <col min="2038" max="2038" width="70.6640625" style="49" customWidth="1"/>
    <col min="2039" max="2293" width="9.109375" style="49"/>
    <col min="2294" max="2294" width="70.6640625" style="49" customWidth="1"/>
    <col min="2295" max="2549" width="9.109375" style="49"/>
    <col min="2550" max="2550" width="70.6640625" style="49" customWidth="1"/>
    <col min="2551" max="2805" width="9.109375" style="49"/>
    <col min="2806" max="2806" width="70.6640625" style="49" customWidth="1"/>
    <col min="2807" max="3061" width="9.109375" style="49"/>
    <col min="3062" max="3062" width="70.6640625" style="49" customWidth="1"/>
    <col min="3063" max="3317" width="9.109375" style="49"/>
    <col min="3318" max="3318" width="70.6640625" style="49" customWidth="1"/>
    <col min="3319" max="3573" width="9.109375" style="49"/>
    <col min="3574" max="3574" width="70.6640625" style="49" customWidth="1"/>
    <col min="3575" max="3829" width="9.109375" style="49"/>
    <col min="3830" max="3830" width="70.6640625" style="49" customWidth="1"/>
    <col min="3831" max="4085" width="9.109375" style="49"/>
    <col min="4086" max="4086" width="70.6640625" style="49" customWidth="1"/>
    <col min="4087" max="4341" width="9.109375" style="49"/>
    <col min="4342" max="4342" width="70.6640625" style="49" customWidth="1"/>
    <col min="4343" max="4597" width="9.109375" style="49"/>
    <col min="4598" max="4598" width="70.6640625" style="49" customWidth="1"/>
    <col min="4599" max="4853" width="9.109375" style="49"/>
    <col min="4854" max="4854" width="70.6640625" style="49" customWidth="1"/>
    <col min="4855" max="5109" width="9.109375" style="49"/>
    <col min="5110" max="5110" width="70.6640625" style="49" customWidth="1"/>
    <col min="5111" max="5365" width="9.109375" style="49"/>
    <col min="5366" max="5366" width="70.6640625" style="49" customWidth="1"/>
    <col min="5367" max="5621" width="9.109375" style="49"/>
    <col min="5622" max="5622" width="70.6640625" style="49" customWidth="1"/>
    <col min="5623" max="5877" width="9.109375" style="49"/>
    <col min="5878" max="5878" width="70.6640625" style="49" customWidth="1"/>
    <col min="5879" max="6133" width="9.109375" style="49"/>
    <col min="6134" max="6134" width="70.6640625" style="49" customWidth="1"/>
    <col min="6135" max="6389" width="9.109375" style="49"/>
    <col min="6390" max="6390" width="70.6640625" style="49" customWidth="1"/>
    <col min="6391" max="6645" width="9.109375" style="49"/>
    <col min="6646" max="6646" width="70.6640625" style="49" customWidth="1"/>
    <col min="6647" max="6901" width="9.109375" style="49"/>
    <col min="6902" max="6902" width="70.6640625" style="49" customWidth="1"/>
    <col min="6903" max="7157" width="9.109375" style="49"/>
    <col min="7158" max="7158" width="70.6640625" style="49" customWidth="1"/>
    <col min="7159" max="7413" width="9.109375" style="49"/>
    <col min="7414" max="7414" width="70.6640625" style="49" customWidth="1"/>
    <col min="7415" max="7669" width="9.109375" style="49"/>
    <col min="7670" max="7670" width="70.6640625" style="49" customWidth="1"/>
    <col min="7671" max="7925" width="9.109375" style="49"/>
    <col min="7926" max="7926" width="70.6640625" style="49" customWidth="1"/>
    <col min="7927" max="8181" width="9.109375" style="49"/>
    <col min="8182" max="8182" width="70.6640625" style="49" customWidth="1"/>
    <col min="8183" max="8437" width="9.109375" style="49"/>
    <col min="8438" max="8438" width="70.6640625" style="49" customWidth="1"/>
    <col min="8439" max="8693" width="9.109375" style="49"/>
    <col min="8694" max="8694" width="70.6640625" style="49" customWidth="1"/>
    <col min="8695" max="8949" width="9.109375" style="49"/>
    <col min="8950" max="8950" width="70.6640625" style="49" customWidth="1"/>
    <col min="8951" max="9205" width="9.109375" style="49"/>
    <col min="9206" max="9206" width="70.6640625" style="49" customWidth="1"/>
    <col min="9207" max="9461" width="9.109375" style="49"/>
    <col min="9462" max="9462" width="70.6640625" style="49" customWidth="1"/>
    <col min="9463" max="9717" width="9.109375" style="49"/>
    <col min="9718" max="9718" width="70.6640625" style="49" customWidth="1"/>
    <col min="9719" max="9973" width="9.109375" style="49"/>
    <col min="9974" max="9974" width="70.6640625" style="49" customWidth="1"/>
    <col min="9975" max="10229" width="9.109375" style="49"/>
    <col min="10230" max="10230" width="70.6640625" style="49" customWidth="1"/>
    <col min="10231" max="10485" width="9.109375" style="49"/>
    <col min="10486" max="10486" width="70.6640625" style="49" customWidth="1"/>
    <col min="10487" max="10741" width="9.109375" style="49"/>
    <col min="10742" max="10742" width="70.6640625" style="49" customWidth="1"/>
    <col min="10743" max="10997" width="9.109375" style="49"/>
    <col min="10998" max="10998" width="70.6640625" style="49" customWidth="1"/>
    <col min="10999" max="11253" width="9.109375" style="49"/>
    <col min="11254" max="11254" width="70.6640625" style="49" customWidth="1"/>
    <col min="11255" max="11509" width="9.109375" style="49"/>
    <col min="11510" max="11510" width="70.6640625" style="49" customWidth="1"/>
    <col min="11511" max="11765" width="9.109375" style="49"/>
    <col min="11766" max="11766" width="70.6640625" style="49" customWidth="1"/>
    <col min="11767" max="12021" width="9.109375" style="49"/>
    <col min="12022" max="12022" width="70.6640625" style="49" customWidth="1"/>
    <col min="12023" max="12277" width="9.109375" style="49"/>
    <col min="12278" max="12278" width="70.6640625" style="49" customWidth="1"/>
    <col min="12279" max="12533" width="9.109375" style="49"/>
    <col min="12534" max="12534" width="70.6640625" style="49" customWidth="1"/>
    <col min="12535" max="12789" width="9.109375" style="49"/>
    <col min="12790" max="12790" width="70.6640625" style="49" customWidth="1"/>
    <col min="12791" max="13045" width="9.109375" style="49"/>
    <col min="13046" max="13046" width="70.6640625" style="49" customWidth="1"/>
    <col min="13047" max="13301" width="9.109375" style="49"/>
    <col min="13302" max="13302" width="70.6640625" style="49" customWidth="1"/>
    <col min="13303" max="13557" width="9.109375" style="49"/>
    <col min="13558" max="13558" width="70.6640625" style="49" customWidth="1"/>
    <col min="13559" max="13813" width="9.109375" style="49"/>
    <col min="13814" max="13814" width="70.6640625" style="49" customWidth="1"/>
    <col min="13815" max="14069" width="9.109375" style="49"/>
    <col min="14070" max="14070" width="70.6640625" style="49" customWidth="1"/>
    <col min="14071" max="14325" width="9.109375" style="49"/>
    <col min="14326" max="14326" width="70.6640625" style="49" customWidth="1"/>
    <col min="14327" max="14581" width="9.109375" style="49"/>
    <col min="14582" max="14582" width="70.6640625" style="49" customWidth="1"/>
    <col min="14583" max="14837" width="9.109375" style="49"/>
    <col min="14838" max="14838" width="70.6640625" style="49" customWidth="1"/>
    <col min="14839" max="15093" width="9.109375" style="49"/>
    <col min="15094" max="15094" width="70.6640625" style="49" customWidth="1"/>
    <col min="15095" max="15349" width="9.109375" style="49"/>
    <col min="15350" max="15350" width="70.6640625" style="49" customWidth="1"/>
    <col min="15351" max="15605" width="9.109375" style="49"/>
    <col min="15606" max="15606" width="70.6640625" style="49" customWidth="1"/>
    <col min="15607" max="15861" width="9.109375" style="49"/>
    <col min="15862" max="15862" width="70.6640625" style="49" customWidth="1"/>
    <col min="15863" max="16117" width="9.109375" style="49"/>
    <col min="16118" max="16118" width="70.6640625" style="49" customWidth="1"/>
    <col min="16119" max="16384" width="9.109375" style="49"/>
  </cols>
  <sheetData>
    <row r="1" spans="2:2" ht="15" customHeight="1" thickBot="1" x14ac:dyDescent="0.3">
      <c r="B1" s="48" t="s">
        <v>10</v>
      </c>
    </row>
    <row r="2" spans="2:2" ht="15" customHeight="1" x14ac:dyDescent="0.25">
      <c r="B2" s="50" t="s">
        <v>97</v>
      </c>
    </row>
    <row r="3" spans="2:2" ht="15" customHeight="1" x14ac:dyDescent="0.25">
      <c r="B3" s="50" t="s">
        <v>81</v>
      </c>
    </row>
    <row r="4" spans="2:2" ht="30" customHeight="1" x14ac:dyDescent="0.25">
      <c r="B4" s="50" t="s">
        <v>99</v>
      </c>
    </row>
    <row r="5" spans="2:2" ht="29.25" customHeight="1" x14ac:dyDescent="0.25">
      <c r="B5" s="50" t="s">
        <v>145</v>
      </c>
    </row>
    <row r="6" spans="2:2" ht="30" customHeight="1" x14ac:dyDescent="0.25">
      <c r="B6" s="50" t="s">
        <v>100</v>
      </c>
    </row>
    <row r="7" spans="2:2" ht="30" customHeight="1" x14ac:dyDescent="0.25">
      <c r="B7" s="51" t="s">
        <v>163</v>
      </c>
    </row>
    <row r="8" spans="2:2" ht="30" customHeight="1" x14ac:dyDescent="0.25">
      <c r="B8" s="51" t="s">
        <v>159</v>
      </c>
    </row>
    <row r="9" spans="2:2" ht="15" customHeight="1" x14ac:dyDescent="0.25">
      <c r="B9" s="52" t="s">
        <v>78</v>
      </c>
    </row>
    <row r="10" spans="2:2" ht="15" customHeight="1" x14ac:dyDescent="0.25">
      <c r="B10" s="51" t="s">
        <v>79</v>
      </c>
    </row>
    <row r="11" spans="2:2" ht="30" customHeight="1" thickBot="1" x14ac:dyDescent="0.3">
      <c r="B11" s="53" t="s">
        <v>152</v>
      </c>
    </row>
    <row r="12" spans="2:2" ht="15" customHeight="1" x14ac:dyDescent="0.25">
      <c r="B12" s="54"/>
    </row>
    <row r="13" spans="2:2" ht="15" customHeight="1" thickBot="1" x14ac:dyDescent="0.3">
      <c r="B13" s="55"/>
    </row>
    <row r="14" spans="2:2" ht="15" customHeight="1" thickBot="1" x14ac:dyDescent="0.3">
      <c r="B14" s="56" t="s">
        <v>101</v>
      </c>
    </row>
    <row r="15" spans="2:2" ht="15" customHeight="1" x14ac:dyDescent="0.25">
      <c r="B15" s="88" t="s">
        <v>164</v>
      </c>
    </row>
    <row r="16" spans="2:2" ht="15" customHeight="1" x14ac:dyDescent="0.25">
      <c r="B16" s="88" t="s">
        <v>146</v>
      </c>
    </row>
    <row r="17" spans="2:2" ht="15" customHeight="1" x14ac:dyDescent="0.25">
      <c r="B17" s="88" t="s">
        <v>125</v>
      </c>
    </row>
    <row r="18" spans="2:2" ht="15" customHeight="1" x14ac:dyDescent="0.25">
      <c r="B18" s="88" t="s">
        <v>151</v>
      </c>
    </row>
    <row r="19" spans="2:2" ht="15" customHeight="1" x14ac:dyDescent="0.25">
      <c r="B19" s="88" t="s">
        <v>102</v>
      </c>
    </row>
    <row r="20" spans="2:2" ht="15" customHeight="1" x14ac:dyDescent="0.25">
      <c r="B20" s="88" t="s">
        <v>103</v>
      </c>
    </row>
    <row r="21" spans="2:2" ht="15" customHeight="1" x14ac:dyDescent="0.25">
      <c r="B21" s="71" t="s">
        <v>91</v>
      </c>
    </row>
    <row r="22" spans="2:2" ht="15" customHeight="1" x14ac:dyDescent="0.25">
      <c r="B22" s="91" t="s">
        <v>165</v>
      </c>
    </row>
    <row r="23" spans="2:2" ht="27.6" x14ac:dyDescent="0.25">
      <c r="B23" s="91" t="s">
        <v>166</v>
      </c>
    </row>
    <row r="24" spans="2:2" ht="55.2" x14ac:dyDescent="0.25">
      <c r="B24" s="91" t="s">
        <v>167</v>
      </c>
    </row>
    <row r="25" spans="2:2" ht="30" customHeight="1" x14ac:dyDescent="0.25">
      <c r="B25" s="57" t="s">
        <v>147</v>
      </c>
    </row>
    <row r="26" spans="2:2" ht="15" customHeight="1" x14ac:dyDescent="0.25">
      <c r="B26" s="57" t="s">
        <v>80</v>
      </c>
    </row>
    <row r="27" spans="2:2" ht="15" customHeight="1" x14ac:dyDescent="0.25">
      <c r="B27" s="57" t="s">
        <v>28</v>
      </c>
    </row>
    <row r="28" spans="2:2" ht="15" customHeight="1" x14ac:dyDescent="0.25">
      <c r="B28" s="57" t="s">
        <v>29</v>
      </c>
    </row>
    <row r="29" spans="2:2" ht="15" customHeight="1" thickBot="1" x14ac:dyDescent="0.3">
      <c r="B29" s="58" t="s">
        <v>90</v>
      </c>
    </row>
    <row r="30" spans="2:2" ht="15" customHeight="1" x14ac:dyDescent="0.25">
      <c r="B30" s="74" t="s">
        <v>104</v>
      </c>
    </row>
    <row r="31" spans="2:2" ht="15" customHeight="1" x14ac:dyDescent="0.25">
      <c r="B31" s="62" t="s">
        <v>148</v>
      </c>
    </row>
    <row r="32" spans="2:2" ht="15" customHeight="1" x14ac:dyDescent="0.25">
      <c r="B32" s="61"/>
    </row>
    <row r="33" spans="2:2" ht="15" customHeight="1" thickBot="1" x14ac:dyDescent="0.3"/>
    <row r="34" spans="2:2" ht="15" customHeight="1" thickBot="1" x14ac:dyDescent="0.3">
      <c r="B34" s="56" t="s">
        <v>105</v>
      </c>
    </row>
    <row r="35" spans="2:2" ht="15" customHeight="1" x14ac:dyDescent="0.25">
      <c r="B35" s="59" t="s">
        <v>126</v>
      </c>
    </row>
    <row r="36" spans="2:2" ht="15" customHeight="1" thickBot="1" x14ac:dyDescent="0.3">
      <c r="B36" s="60" t="s">
        <v>149</v>
      </c>
    </row>
    <row r="38" spans="2:2" ht="13.8" x14ac:dyDescent="0.25">
      <c r="B38" s="72" t="s">
        <v>168</v>
      </c>
    </row>
  </sheetData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8"/>
  <sheetViews>
    <sheetView topLeftCell="A7" zoomScale="80" zoomScaleNormal="80" workbookViewId="0">
      <selection activeCell="M9" sqref="M9"/>
    </sheetView>
  </sheetViews>
  <sheetFormatPr defaultColWidth="8.88671875" defaultRowHeight="13.8" x14ac:dyDescent="0.3"/>
  <cols>
    <col min="1" max="1" width="8.88671875" style="45"/>
    <col min="2" max="2" width="14.109375" style="32" bestFit="1" customWidth="1"/>
    <col min="3" max="3" width="44.77734375" style="32" customWidth="1"/>
    <col min="4" max="5" width="18.6640625" style="32" customWidth="1"/>
    <col min="6" max="6" width="16.44140625" style="32" customWidth="1"/>
    <col min="7" max="7" width="18.6640625" style="32" customWidth="1"/>
    <col min="8" max="8" width="12.6640625" style="32" customWidth="1"/>
    <col min="9" max="9" width="8.33203125" style="32" bestFit="1" customWidth="1"/>
    <col min="10" max="10" width="8.5546875" style="32" bestFit="1" customWidth="1"/>
    <col min="11" max="11" width="15.33203125" style="32" customWidth="1"/>
    <col min="12" max="12" width="7" style="32" customWidth="1"/>
    <col min="13" max="15" width="12.6640625" style="32" customWidth="1"/>
    <col min="16" max="16" width="10" style="32" customWidth="1"/>
    <col min="17" max="17" width="11.33203125" style="32" bestFit="1" customWidth="1"/>
    <col min="18" max="18" width="14" style="46" customWidth="1"/>
    <col min="19" max="20" width="12.6640625" style="32" customWidth="1"/>
    <col min="21" max="21" width="25.33203125" style="32" customWidth="1"/>
    <col min="22" max="22" width="8.88671875" style="32"/>
    <col min="23" max="23" width="8.88671875" style="32" hidden="1" customWidth="1"/>
    <col min="24" max="16384" width="8.88671875" style="32"/>
  </cols>
  <sheetData>
    <row r="1" spans="1:21" ht="15" thickBot="1" x14ac:dyDescent="0.35">
      <c r="A1" s="106" t="s">
        <v>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7"/>
      <c r="T1" s="107"/>
      <c r="U1" s="107"/>
    </row>
    <row r="2" spans="1:21" ht="14.4" x14ac:dyDescent="0.3">
      <c r="A2" s="109" t="s">
        <v>13</v>
      </c>
      <c r="B2" s="110"/>
      <c r="C2" s="163"/>
      <c r="D2" s="163"/>
      <c r="E2" s="163"/>
      <c r="F2" s="163"/>
      <c r="G2" s="163"/>
      <c r="H2" s="163"/>
      <c r="I2" s="163"/>
      <c r="J2" s="163"/>
      <c r="K2" s="164"/>
      <c r="L2" s="107"/>
      <c r="M2" s="107"/>
      <c r="N2" s="107"/>
      <c r="O2" s="107"/>
      <c r="P2" s="107"/>
      <c r="Q2" s="107"/>
      <c r="R2" s="108"/>
      <c r="S2" s="107"/>
      <c r="T2" s="107"/>
      <c r="U2" s="107"/>
    </row>
    <row r="3" spans="1:21" ht="14.4" x14ac:dyDescent="0.3">
      <c r="A3" s="111" t="s">
        <v>14</v>
      </c>
      <c r="B3" s="112"/>
      <c r="C3" s="165"/>
      <c r="D3" s="166"/>
      <c r="E3" s="166"/>
      <c r="F3" s="166"/>
      <c r="G3" s="166"/>
      <c r="H3" s="166"/>
      <c r="I3" s="166"/>
      <c r="J3" s="166"/>
      <c r="K3" s="167"/>
      <c r="L3" s="107"/>
      <c r="M3" s="107"/>
      <c r="N3" s="107"/>
      <c r="O3" s="107"/>
      <c r="P3" s="107"/>
      <c r="Q3" s="107"/>
      <c r="R3" s="108"/>
      <c r="S3" s="107"/>
      <c r="T3" s="107"/>
      <c r="U3" s="107"/>
    </row>
    <row r="4" spans="1:21" ht="14.4" x14ac:dyDescent="0.3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107"/>
      <c r="T4" s="107"/>
      <c r="U4" s="107"/>
    </row>
    <row r="5" spans="1:21" ht="26.4" customHeight="1" x14ac:dyDescent="0.3">
      <c r="A5" s="113" t="s">
        <v>128</v>
      </c>
      <c r="B5" s="114"/>
      <c r="C5" s="114"/>
      <c r="D5" s="114"/>
      <c r="E5" s="114"/>
      <c r="F5" s="114"/>
      <c r="G5" s="114"/>
      <c r="H5" s="114"/>
      <c r="I5" s="114"/>
      <c r="J5" s="115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2"/>
    </row>
    <row r="6" spans="1:21" s="47" customFormat="1" ht="55.2" x14ac:dyDescent="0.25">
      <c r="A6" s="116"/>
      <c r="B6" s="117" t="s">
        <v>12</v>
      </c>
      <c r="C6" s="117" t="s">
        <v>127</v>
      </c>
      <c r="D6" s="117" t="s">
        <v>15</v>
      </c>
      <c r="E6" s="117" t="s">
        <v>16</v>
      </c>
      <c r="F6" s="117" t="s">
        <v>59</v>
      </c>
      <c r="G6" s="117" t="s">
        <v>19</v>
      </c>
      <c r="H6" s="118" t="s">
        <v>160</v>
      </c>
      <c r="I6" s="117" t="s">
        <v>20</v>
      </c>
      <c r="J6" s="117" t="s">
        <v>21</v>
      </c>
      <c r="K6" s="117" t="s">
        <v>22</v>
      </c>
      <c r="L6" s="117" t="s">
        <v>5</v>
      </c>
      <c r="M6" s="119" t="s">
        <v>23</v>
      </c>
      <c r="N6" s="119" t="s">
        <v>24</v>
      </c>
      <c r="O6" s="119" t="s">
        <v>92</v>
      </c>
      <c r="P6" s="119" t="s">
        <v>26</v>
      </c>
      <c r="Q6" s="119" t="s">
        <v>7</v>
      </c>
      <c r="R6" s="120" t="s">
        <v>27</v>
      </c>
      <c r="S6" s="119" t="s">
        <v>89</v>
      </c>
      <c r="T6" s="119" t="s">
        <v>25</v>
      </c>
      <c r="U6" s="119" t="s">
        <v>30</v>
      </c>
    </row>
    <row r="7" spans="1:21" ht="14.4" x14ac:dyDescent="0.3">
      <c r="A7" s="168" t="s">
        <v>32</v>
      </c>
      <c r="B7" s="168" t="s">
        <v>150</v>
      </c>
      <c r="C7" s="121" t="s">
        <v>175</v>
      </c>
      <c r="D7" s="122"/>
      <c r="E7" s="122"/>
      <c r="F7" s="122"/>
      <c r="G7" s="122"/>
      <c r="H7" s="123"/>
      <c r="I7" s="124"/>
      <c r="J7" s="124">
        <v>1</v>
      </c>
      <c r="K7" s="125">
        <v>200</v>
      </c>
      <c r="L7" s="126">
        <v>0.25</v>
      </c>
      <c r="M7" s="127">
        <f t="shared" ref="M7:M17" si="0">J7*K7*(1+L7)</f>
        <v>250</v>
      </c>
      <c r="N7" s="127">
        <f>J7*K7*L7</f>
        <v>50</v>
      </c>
      <c r="O7" s="127">
        <f>M7-N7</f>
        <v>200</v>
      </c>
      <c r="P7" s="128"/>
      <c r="Q7" s="127">
        <f t="shared" ref="Q7:Q19" si="1">P7*M7</f>
        <v>0</v>
      </c>
      <c r="R7" s="129"/>
      <c r="S7" s="127">
        <f>(Q7*R7)</f>
        <v>0</v>
      </c>
      <c r="T7" s="127">
        <f>M7-S7</f>
        <v>250</v>
      </c>
      <c r="U7" s="124"/>
    </row>
    <row r="8" spans="1:21" ht="14.4" x14ac:dyDescent="0.3">
      <c r="A8" s="169"/>
      <c r="B8" s="169"/>
      <c r="C8" s="121"/>
      <c r="D8" s="122"/>
      <c r="E8" s="122"/>
      <c r="F8" s="122"/>
      <c r="G8" s="122"/>
      <c r="H8" s="123"/>
      <c r="I8" s="124"/>
      <c r="J8" s="124"/>
      <c r="K8" s="125"/>
      <c r="L8" s="126"/>
      <c r="M8" s="127">
        <f t="shared" si="0"/>
        <v>0</v>
      </c>
      <c r="N8" s="127">
        <f t="shared" ref="N8:N17" si="2">J8*K8*L8</f>
        <v>0</v>
      </c>
      <c r="O8" s="127">
        <f t="shared" ref="O8:O17" si="3">M8-N8</f>
        <v>0</v>
      </c>
      <c r="P8" s="128"/>
      <c r="Q8" s="127">
        <f t="shared" si="1"/>
        <v>0</v>
      </c>
      <c r="R8" s="129"/>
      <c r="S8" s="127">
        <f t="shared" ref="S8:S17" si="4">(Q8*R8)</f>
        <v>0</v>
      </c>
      <c r="T8" s="127">
        <f t="shared" ref="T8:T18" si="5">M8-S8</f>
        <v>0</v>
      </c>
      <c r="U8" s="124"/>
    </row>
    <row r="9" spans="1:21" ht="14.4" x14ac:dyDescent="0.3">
      <c r="A9" s="169"/>
      <c r="B9" s="169"/>
      <c r="C9" s="121"/>
      <c r="D9" s="122"/>
      <c r="E9" s="122"/>
      <c r="F9" s="122"/>
      <c r="G9" s="122"/>
      <c r="H9" s="123"/>
      <c r="I9" s="124"/>
      <c r="J9" s="124"/>
      <c r="K9" s="125"/>
      <c r="L9" s="126"/>
      <c r="M9" s="127">
        <f t="shared" si="0"/>
        <v>0</v>
      </c>
      <c r="N9" s="127">
        <f t="shared" si="2"/>
        <v>0</v>
      </c>
      <c r="O9" s="127">
        <f t="shared" si="3"/>
        <v>0</v>
      </c>
      <c r="P9" s="128"/>
      <c r="Q9" s="127">
        <f t="shared" si="1"/>
        <v>0</v>
      </c>
      <c r="R9" s="129"/>
      <c r="S9" s="127">
        <f t="shared" si="4"/>
        <v>0</v>
      </c>
      <c r="T9" s="127">
        <f t="shared" si="5"/>
        <v>0</v>
      </c>
      <c r="U9" s="124"/>
    </row>
    <row r="10" spans="1:21" ht="14.4" x14ac:dyDescent="0.3">
      <c r="A10" s="169"/>
      <c r="B10" s="169"/>
      <c r="C10" s="121"/>
      <c r="D10" s="122"/>
      <c r="E10" s="122"/>
      <c r="F10" s="122"/>
      <c r="G10" s="122"/>
      <c r="H10" s="123"/>
      <c r="I10" s="124"/>
      <c r="J10" s="124"/>
      <c r="K10" s="125"/>
      <c r="L10" s="126"/>
      <c r="M10" s="127">
        <f t="shared" si="0"/>
        <v>0</v>
      </c>
      <c r="N10" s="127">
        <f t="shared" si="2"/>
        <v>0</v>
      </c>
      <c r="O10" s="127">
        <f t="shared" si="3"/>
        <v>0</v>
      </c>
      <c r="P10" s="128"/>
      <c r="Q10" s="127">
        <f t="shared" si="1"/>
        <v>0</v>
      </c>
      <c r="R10" s="129"/>
      <c r="S10" s="127">
        <f t="shared" si="4"/>
        <v>0</v>
      </c>
      <c r="T10" s="127">
        <f t="shared" si="5"/>
        <v>0</v>
      </c>
      <c r="U10" s="124"/>
    </row>
    <row r="11" spans="1:21" ht="14.4" x14ac:dyDescent="0.3">
      <c r="A11" s="169"/>
      <c r="B11" s="169"/>
      <c r="C11" s="121"/>
      <c r="D11" s="122"/>
      <c r="E11" s="122"/>
      <c r="F11" s="122"/>
      <c r="G11" s="122"/>
      <c r="H11" s="123"/>
      <c r="I11" s="124"/>
      <c r="J11" s="124"/>
      <c r="K11" s="125"/>
      <c r="L11" s="126"/>
      <c r="M11" s="127">
        <f t="shared" si="0"/>
        <v>0</v>
      </c>
      <c r="N11" s="127">
        <f t="shared" si="2"/>
        <v>0</v>
      </c>
      <c r="O11" s="127">
        <f t="shared" si="3"/>
        <v>0</v>
      </c>
      <c r="P11" s="128"/>
      <c r="Q11" s="127">
        <f t="shared" si="1"/>
        <v>0</v>
      </c>
      <c r="R11" s="129"/>
      <c r="S11" s="127">
        <f t="shared" si="4"/>
        <v>0</v>
      </c>
      <c r="T11" s="127">
        <f t="shared" si="5"/>
        <v>0</v>
      </c>
      <c r="U11" s="124"/>
    </row>
    <row r="12" spans="1:21" ht="14.4" x14ac:dyDescent="0.3">
      <c r="A12" s="169"/>
      <c r="B12" s="169"/>
      <c r="C12" s="121"/>
      <c r="D12" s="122"/>
      <c r="E12" s="122"/>
      <c r="F12" s="122"/>
      <c r="G12" s="122"/>
      <c r="H12" s="123"/>
      <c r="I12" s="124"/>
      <c r="J12" s="124"/>
      <c r="K12" s="125"/>
      <c r="L12" s="126"/>
      <c r="M12" s="127">
        <f t="shared" si="0"/>
        <v>0</v>
      </c>
      <c r="N12" s="127">
        <f t="shared" si="2"/>
        <v>0</v>
      </c>
      <c r="O12" s="127">
        <f t="shared" si="3"/>
        <v>0</v>
      </c>
      <c r="P12" s="128"/>
      <c r="Q12" s="127">
        <f t="shared" si="1"/>
        <v>0</v>
      </c>
      <c r="R12" s="129"/>
      <c r="S12" s="127">
        <f t="shared" si="4"/>
        <v>0</v>
      </c>
      <c r="T12" s="127">
        <f t="shared" si="5"/>
        <v>0</v>
      </c>
      <c r="U12" s="124"/>
    </row>
    <row r="13" spans="1:21" ht="14.4" x14ac:dyDescent="0.3">
      <c r="A13" s="169"/>
      <c r="B13" s="169"/>
      <c r="C13" s="121"/>
      <c r="D13" s="122"/>
      <c r="E13" s="122"/>
      <c r="F13" s="122"/>
      <c r="G13" s="122"/>
      <c r="H13" s="123"/>
      <c r="I13" s="124"/>
      <c r="J13" s="124"/>
      <c r="K13" s="125"/>
      <c r="L13" s="126"/>
      <c r="M13" s="127">
        <f t="shared" si="0"/>
        <v>0</v>
      </c>
      <c r="N13" s="127">
        <f t="shared" si="2"/>
        <v>0</v>
      </c>
      <c r="O13" s="127">
        <f t="shared" si="3"/>
        <v>0</v>
      </c>
      <c r="P13" s="128"/>
      <c r="Q13" s="127">
        <f t="shared" si="1"/>
        <v>0</v>
      </c>
      <c r="R13" s="129"/>
      <c r="S13" s="127">
        <f t="shared" si="4"/>
        <v>0</v>
      </c>
      <c r="T13" s="127">
        <f t="shared" si="5"/>
        <v>0</v>
      </c>
      <c r="U13" s="124"/>
    </row>
    <row r="14" spans="1:21" ht="14.4" x14ac:dyDescent="0.3">
      <c r="A14" s="169"/>
      <c r="B14" s="169"/>
      <c r="C14" s="121"/>
      <c r="D14" s="122"/>
      <c r="E14" s="122"/>
      <c r="F14" s="122"/>
      <c r="G14" s="122"/>
      <c r="H14" s="123"/>
      <c r="I14" s="124"/>
      <c r="J14" s="124"/>
      <c r="K14" s="125"/>
      <c r="L14" s="126"/>
      <c r="M14" s="127">
        <f t="shared" si="0"/>
        <v>0</v>
      </c>
      <c r="N14" s="127">
        <f t="shared" si="2"/>
        <v>0</v>
      </c>
      <c r="O14" s="127">
        <f t="shared" si="3"/>
        <v>0</v>
      </c>
      <c r="P14" s="128"/>
      <c r="Q14" s="127">
        <f t="shared" si="1"/>
        <v>0</v>
      </c>
      <c r="R14" s="129"/>
      <c r="S14" s="127">
        <f t="shared" si="4"/>
        <v>0</v>
      </c>
      <c r="T14" s="127">
        <f t="shared" si="5"/>
        <v>0</v>
      </c>
      <c r="U14" s="124"/>
    </row>
    <row r="15" spans="1:21" ht="14.4" x14ac:dyDescent="0.3">
      <c r="A15" s="169"/>
      <c r="B15" s="169"/>
      <c r="C15" s="121"/>
      <c r="D15" s="122"/>
      <c r="E15" s="122"/>
      <c r="F15" s="122"/>
      <c r="G15" s="122"/>
      <c r="H15" s="123"/>
      <c r="I15" s="124"/>
      <c r="J15" s="124"/>
      <c r="K15" s="125"/>
      <c r="L15" s="126"/>
      <c r="M15" s="127">
        <f t="shared" si="0"/>
        <v>0</v>
      </c>
      <c r="N15" s="127">
        <f t="shared" si="2"/>
        <v>0</v>
      </c>
      <c r="O15" s="127">
        <f t="shared" si="3"/>
        <v>0</v>
      </c>
      <c r="P15" s="128"/>
      <c r="Q15" s="127">
        <f t="shared" si="1"/>
        <v>0</v>
      </c>
      <c r="R15" s="129"/>
      <c r="S15" s="127">
        <f t="shared" si="4"/>
        <v>0</v>
      </c>
      <c r="T15" s="127">
        <f t="shared" si="5"/>
        <v>0</v>
      </c>
      <c r="U15" s="124"/>
    </row>
    <row r="16" spans="1:21" ht="14.4" x14ac:dyDescent="0.3">
      <c r="A16" s="169"/>
      <c r="B16" s="169"/>
      <c r="C16" s="121"/>
      <c r="D16" s="122"/>
      <c r="E16" s="122"/>
      <c r="F16" s="122"/>
      <c r="G16" s="122"/>
      <c r="H16" s="123"/>
      <c r="I16" s="124"/>
      <c r="J16" s="124"/>
      <c r="K16" s="125"/>
      <c r="L16" s="126"/>
      <c r="M16" s="127">
        <f t="shared" si="0"/>
        <v>0</v>
      </c>
      <c r="N16" s="127">
        <f t="shared" si="2"/>
        <v>0</v>
      </c>
      <c r="O16" s="127">
        <f t="shared" si="3"/>
        <v>0</v>
      </c>
      <c r="P16" s="128"/>
      <c r="Q16" s="127">
        <f t="shared" si="1"/>
        <v>0</v>
      </c>
      <c r="R16" s="129"/>
      <c r="S16" s="127">
        <f t="shared" si="4"/>
        <v>0</v>
      </c>
      <c r="T16" s="127">
        <f t="shared" si="5"/>
        <v>0</v>
      </c>
      <c r="U16" s="124"/>
    </row>
    <row r="17" spans="1:23" ht="14.4" x14ac:dyDescent="0.3">
      <c r="A17" s="169"/>
      <c r="B17" s="169"/>
      <c r="C17" s="121"/>
      <c r="D17" s="122"/>
      <c r="E17" s="122"/>
      <c r="F17" s="122"/>
      <c r="G17" s="122"/>
      <c r="H17" s="123"/>
      <c r="I17" s="124"/>
      <c r="J17" s="124"/>
      <c r="K17" s="125"/>
      <c r="L17" s="126"/>
      <c r="M17" s="127">
        <f t="shared" si="0"/>
        <v>0</v>
      </c>
      <c r="N17" s="127">
        <f t="shared" si="2"/>
        <v>0</v>
      </c>
      <c r="O17" s="127">
        <f t="shared" si="3"/>
        <v>0</v>
      </c>
      <c r="P17" s="128"/>
      <c r="Q17" s="127">
        <f t="shared" si="1"/>
        <v>0</v>
      </c>
      <c r="R17" s="129"/>
      <c r="S17" s="127">
        <f t="shared" si="4"/>
        <v>0</v>
      </c>
      <c r="T17" s="127">
        <f t="shared" si="5"/>
        <v>0</v>
      </c>
      <c r="U17" s="124"/>
    </row>
    <row r="18" spans="1:23" ht="14.4" x14ac:dyDescent="0.3">
      <c r="A18" s="169"/>
      <c r="B18" s="169"/>
      <c r="C18" s="121"/>
      <c r="D18" s="122"/>
      <c r="E18" s="122"/>
      <c r="F18" s="122"/>
      <c r="G18" s="122"/>
      <c r="H18" s="123"/>
      <c r="I18" s="124"/>
      <c r="J18" s="124"/>
      <c r="K18" s="125"/>
      <c r="L18" s="126"/>
      <c r="M18" s="127">
        <f>J18*K18*(1+L18)</f>
        <v>0</v>
      </c>
      <c r="N18" s="127">
        <f>J18*K18*L18</f>
        <v>0</v>
      </c>
      <c r="O18" s="127">
        <f>M18-N18</f>
        <v>0</v>
      </c>
      <c r="P18" s="128"/>
      <c r="Q18" s="127">
        <f t="shared" si="1"/>
        <v>0</v>
      </c>
      <c r="R18" s="129"/>
      <c r="S18" s="127">
        <f>(Q18*R18)</f>
        <v>0</v>
      </c>
      <c r="T18" s="127">
        <f t="shared" si="5"/>
        <v>0</v>
      </c>
      <c r="U18" s="124"/>
      <c r="W18" s="32" t="s">
        <v>1</v>
      </c>
    </row>
    <row r="19" spans="1:23" ht="14.4" x14ac:dyDescent="0.3">
      <c r="A19" s="169"/>
      <c r="B19" s="169"/>
      <c r="C19" s="121"/>
      <c r="D19" s="122"/>
      <c r="E19" s="122"/>
      <c r="F19" s="122"/>
      <c r="G19" s="122"/>
      <c r="H19" s="123"/>
      <c r="I19" s="124"/>
      <c r="J19" s="124"/>
      <c r="K19" s="125"/>
      <c r="L19" s="126"/>
      <c r="M19" s="127">
        <f>J19*K19*(1+L19)</f>
        <v>0</v>
      </c>
      <c r="N19" s="127">
        <f>J19*K19*L19</f>
        <v>0</v>
      </c>
      <c r="O19" s="127">
        <f>M19-N19</f>
        <v>0</v>
      </c>
      <c r="P19" s="128"/>
      <c r="Q19" s="127">
        <f t="shared" si="1"/>
        <v>0</v>
      </c>
      <c r="R19" s="129"/>
      <c r="S19" s="127">
        <f>(Q19*R19)</f>
        <v>0</v>
      </c>
      <c r="T19" s="127">
        <f>M19-S19</f>
        <v>0</v>
      </c>
      <c r="U19" s="124"/>
      <c r="W19" s="32" t="s">
        <v>2</v>
      </c>
    </row>
    <row r="20" spans="1:23" ht="14.4" x14ac:dyDescent="0.3">
      <c r="A20" s="169"/>
      <c r="B20" s="169"/>
      <c r="C20" s="121"/>
      <c r="D20" s="122"/>
      <c r="E20" s="122"/>
      <c r="F20" s="122"/>
      <c r="G20" s="122"/>
      <c r="H20" s="123"/>
      <c r="I20" s="124"/>
      <c r="J20" s="124"/>
      <c r="K20" s="125"/>
      <c r="L20" s="126"/>
      <c r="M20" s="127">
        <f>J20*K20*(1+L20)</f>
        <v>0</v>
      </c>
      <c r="N20" s="127">
        <f>J20*K20*L20</f>
        <v>0</v>
      </c>
      <c r="O20" s="127">
        <f>M20-N20</f>
        <v>0</v>
      </c>
      <c r="P20" s="128"/>
      <c r="Q20" s="127">
        <f>P20*M20</f>
        <v>0</v>
      </c>
      <c r="R20" s="129"/>
      <c r="S20" s="127">
        <f>(Q20*R20)</f>
        <v>0</v>
      </c>
      <c r="T20" s="127">
        <f>M20-S20</f>
        <v>0</v>
      </c>
      <c r="U20" s="124"/>
      <c r="W20" s="32" t="s">
        <v>0</v>
      </c>
    </row>
    <row r="21" spans="1:23" ht="14.4" x14ac:dyDescent="0.3">
      <c r="A21" s="169"/>
      <c r="B21" s="169"/>
      <c r="C21" s="121"/>
      <c r="D21" s="122"/>
      <c r="E21" s="122"/>
      <c r="F21" s="122"/>
      <c r="G21" s="122"/>
      <c r="H21" s="123"/>
      <c r="I21" s="124"/>
      <c r="J21" s="124"/>
      <c r="K21" s="125"/>
      <c r="L21" s="126"/>
      <c r="M21" s="127">
        <f>J21*K21*(1+L21)</f>
        <v>0</v>
      </c>
      <c r="N21" s="127">
        <f>J21*K21*L21</f>
        <v>0</v>
      </c>
      <c r="O21" s="127">
        <f>M21-N21</f>
        <v>0</v>
      </c>
      <c r="P21" s="128"/>
      <c r="Q21" s="127">
        <f>P21*M21</f>
        <v>0</v>
      </c>
      <c r="R21" s="129"/>
      <c r="S21" s="127">
        <f>(Q21*R21)</f>
        <v>0</v>
      </c>
      <c r="T21" s="127">
        <f>M21-S21</f>
        <v>0</v>
      </c>
      <c r="U21" s="124"/>
      <c r="W21" s="32" t="s">
        <v>4</v>
      </c>
    </row>
    <row r="22" spans="1:23" ht="14.4" x14ac:dyDescent="0.3">
      <c r="A22" s="169"/>
      <c r="B22" s="170"/>
      <c r="C22" s="130"/>
      <c r="D22" s="131"/>
      <c r="E22" s="131"/>
      <c r="F22" s="131"/>
      <c r="G22" s="131"/>
      <c r="H22" s="131"/>
      <c r="I22" s="131"/>
      <c r="J22" s="131"/>
      <c r="K22" s="132" t="s">
        <v>60</v>
      </c>
      <c r="L22" s="133"/>
      <c r="M22" s="134">
        <f>SUM(M7:M21)</f>
        <v>250</v>
      </c>
      <c r="N22" s="134">
        <f t="shared" ref="N22:T22" si="6">SUM(N7:N21)</f>
        <v>50</v>
      </c>
      <c r="O22" s="134">
        <f t="shared" si="6"/>
        <v>200</v>
      </c>
      <c r="P22" s="133"/>
      <c r="Q22" s="134">
        <f t="shared" si="6"/>
        <v>0</v>
      </c>
      <c r="R22" s="133"/>
      <c r="S22" s="134">
        <f t="shared" si="6"/>
        <v>0</v>
      </c>
      <c r="T22" s="134">
        <f t="shared" si="6"/>
        <v>250</v>
      </c>
      <c r="U22" s="133"/>
      <c r="W22" s="32" t="s">
        <v>3</v>
      </c>
    </row>
    <row r="23" spans="1:23" ht="18" customHeight="1" x14ac:dyDescent="0.3">
      <c r="A23" s="170"/>
      <c r="B23" s="135"/>
      <c r="C23" s="135"/>
      <c r="D23" s="136"/>
      <c r="E23" s="136"/>
      <c r="F23" s="136"/>
      <c r="G23" s="136"/>
      <c r="H23" s="136"/>
      <c r="I23" s="136"/>
      <c r="J23" s="136"/>
      <c r="K23" s="137" t="s">
        <v>111</v>
      </c>
      <c r="L23" s="133"/>
      <c r="M23" s="134">
        <f>M22</f>
        <v>250</v>
      </c>
      <c r="N23" s="134">
        <f>N22</f>
        <v>50</v>
      </c>
      <c r="O23" s="134">
        <f>O22</f>
        <v>200</v>
      </c>
      <c r="P23" s="133"/>
      <c r="Q23" s="134">
        <f>Q22</f>
        <v>0</v>
      </c>
      <c r="R23" s="133"/>
      <c r="S23" s="134">
        <f>S22</f>
        <v>0</v>
      </c>
      <c r="T23" s="134">
        <f>T22</f>
        <v>250</v>
      </c>
      <c r="U23" s="133"/>
    </row>
    <row r="28" spans="1:23" x14ac:dyDescent="0.3">
      <c r="C28" s="73"/>
    </row>
  </sheetData>
  <dataConsolidate link="1"/>
  <mergeCells count="5">
    <mergeCell ref="K5:U5"/>
    <mergeCell ref="C2:K2"/>
    <mergeCell ref="C3:K3"/>
    <mergeCell ref="A7:A23"/>
    <mergeCell ref="B7:B22"/>
  </mergeCells>
  <phoneticPr fontId="0" type="noConversion"/>
  <dataValidations count="1">
    <dataValidation type="list" allowBlank="1" showInputMessage="1" showErrorMessage="1" sqref="B23:C23" xr:uid="{00000000-0002-0000-0200-000000000000}">
      <formula1>strosek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8" scale="65" fitToHeight="0" orientation="landscape" r:id="rId1"/>
  <headerFooter scaleWithDoc="0" alignWithMargins="0"/>
  <ignoredErrors>
    <ignoredError sqref="N22:O22 S22:T22" formula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RM!$B$2:$B$6</xm:f>
          </x14:formula1>
          <xm:sqref>L7:L21</xm:sqref>
        </x14:dataValidation>
        <x14:dataValidation type="list" allowBlank="1" showInputMessage="1" showErrorMessage="1" xr:uid="{00000000-0002-0000-0200-000002000000}">
          <x14:formula1>
            <xm:f>RM!$B$7:$B$8</xm:f>
          </x14:formula1>
          <xm:sqref>P7:P21</xm:sqref>
        </x14:dataValidation>
        <x14:dataValidation type="list" allowBlank="1" showInputMessage="1" showErrorMessage="1" xr:uid="{C25096D0-2A28-4D37-AD10-60A2642AEF10}">
          <x14:formula1>
            <xm:f>RM!$B$24:$B$26</xm:f>
          </x14:formula1>
          <xm:sqref>R7:R21</xm:sqref>
        </x14:dataValidation>
        <x14:dataValidation type="list" allowBlank="1" showInputMessage="1" showErrorMessage="1" xr:uid="{991B5AC4-1633-452C-BAA4-3B98AD6BEE6D}">
          <x14:formula1>
            <xm:f>RM!$B$15:$B$21</xm:f>
          </x14:formula1>
          <xm:sqref>C7:C21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3"/>
  <sheetViews>
    <sheetView zoomScale="80" zoomScaleNormal="80" workbookViewId="0">
      <selection activeCell="G18" sqref="G18"/>
    </sheetView>
  </sheetViews>
  <sheetFormatPr defaultColWidth="8.88671875" defaultRowHeight="13.8" x14ac:dyDescent="0.3"/>
  <cols>
    <col min="1" max="1" width="8.88671875" style="45"/>
    <col min="2" max="2" width="14.109375" style="32" bestFit="1" customWidth="1"/>
    <col min="3" max="3" width="36.109375" style="32" bestFit="1" customWidth="1"/>
    <col min="4" max="7" width="18.6640625" style="32" customWidth="1"/>
    <col min="8" max="8" width="12.6640625" style="32" customWidth="1"/>
    <col min="9" max="9" width="8.33203125" style="32" bestFit="1" customWidth="1"/>
    <col min="10" max="10" width="8.5546875" style="32" bestFit="1" customWidth="1"/>
    <col min="11" max="11" width="15.33203125" style="32" customWidth="1"/>
    <col min="12" max="12" width="7" style="32" customWidth="1"/>
    <col min="13" max="15" width="12.6640625" style="32" customWidth="1"/>
    <col min="16" max="16" width="10" style="32" customWidth="1"/>
    <col min="17" max="17" width="11.33203125" style="32" bestFit="1" customWidth="1"/>
    <col min="18" max="18" width="14" style="46" customWidth="1"/>
    <col min="19" max="19" width="16.6640625" style="32" customWidth="1"/>
    <col min="20" max="20" width="12.5546875" style="32" customWidth="1"/>
    <col min="21" max="21" width="25.33203125" style="32" customWidth="1"/>
    <col min="22" max="22" width="8.88671875" style="32"/>
    <col min="23" max="23" width="8.88671875" style="32" hidden="1" customWidth="1"/>
    <col min="24" max="16384" width="8.88671875" style="32"/>
  </cols>
  <sheetData>
    <row r="1" spans="1:23" ht="15" thickBot="1" x14ac:dyDescent="0.35">
      <c r="A1" s="106" t="s">
        <v>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7"/>
      <c r="T1" s="107"/>
      <c r="U1" s="107"/>
    </row>
    <row r="2" spans="1:23" ht="14.4" x14ac:dyDescent="0.3">
      <c r="A2" s="109" t="s">
        <v>13</v>
      </c>
      <c r="B2" s="110"/>
      <c r="C2" s="163"/>
      <c r="D2" s="163"/>
      <c r="E2" s="163"/>
      <c r="F2" s="163"/>
      <c r="G2" s="163"/>
      <c r="H2" s="163"/>
      <c r="I2" s="163"/>
      <c r="J2" s="163"/>
      <c r="K2" s="164"/>
      <c r="L2" s="107"/>
      <c r="M2" s="107"/>
      <c r="N2" s="107"/>
      <c r="O2" s="107"/>
      <c r="P2" s="107"/>
      <c r="Q2" s="107"/>
      <c r="R2" s="108"/>
      <c r="S2" s="107"/>
      <c r="T2" s="107"/>
      <c r="U2" s="107"/>
    </row>
    <row r="3" spans="1:23" ht="14.4" x14ac:dyDescent="0.3">
      <c r="A3" s="111" t="s">
        <v>14</v>
      </c>
      <c r="B3" s="112"/>
      <c r="C3" s="165"/>
      <c r="D3" s="166"/>
      <c r="E3" s="166"/>
      <c r="F3" s="166"/>
      <c r="G3" s="166"/>
      <c r="H3" s="166"/>
      <c r="I3" s="166"/>
      <c r="J3" s="166"/>
      <c r="K3" s="167"/>
      <c r="L3" s="107"/>
      <c r="M3" s="107"/>
      <c r="N3" s="107"/>
      <c r="O3" s="107"/>
      <c r="P3" s="107"/>
      <c r="Q3" s="107"/>
      <c r="R3" s="108"/>
      <c r="S3" s="107"/>
      <c r="T3" s="107"/>
      <c r="U3" s="107"/>
    </row>
    <row r="4" spans="1:23" ht="14.4" x14ac:dyDescent="0.3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107"/>
      <c r="T4" s="107"/>
      <c r="U4" s="107"/>
    </row>
    <row r="5" spans="1:23" ht="26.4" customHeight="1" x14ac:dyDescent="0.3">
      <c r="A5" s="113" t="s">
        <v>129</v>
      </c>
      <c r="B5" s="114"/>
      <c r="C5" s="114"/>
      <c r="D5" s="114"/>
      <c r="E5" s="114"/>
      <c r="F5" s="114"/>
      <c r="G5" s="114"/>
      <c r="H5" s="114"/>
      <c r="I5" s="114"/>
      <c r="J5" s="115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2"/>
    </row>
    <row r="6" spans="1:23" s="47" customFormat="1" ht="55.2" x14ac:dyDescent="0.25">
      <c r="A6" s="116" t="s">
        <v>11</v>
      </c>
      <c r="B6" s="117" t="s">
        <v>12</v>
      </c>
      <c r="C6" s="117" t="s">
        <v>31</v>
      </c>
      <c r="D6" s="117" t="s">
        <v>15</v>
      </c>
      <c r="E6" s="117" t="s">
        <v>16</v>
      </c>
      <c r="F6" s="117" t="s">
        <v>17</v>
      </c>
      <c r="G6" s="117" t="s">
        <v>19</v>
      </c>
      <c r="H6" s="118" t="s">
        <v>160</v>
      </c>
      <c r="I6" s="117" t="s">
        <v>20</v>
      </c>
      <c r="J6" s="117" t="s">
        <v>21</v>
      </c>
      <c r="K6" s="117" t="s">
        <v>22</v>
      </c>
      <c r="L6" s="117" t="s">
        <v>5</v>
      </c>
      <c r="M6" s="119" t="s">
        <v>23</v>
      </c>
      <c r="N6" s="119" t="s">
        <v>24</v>
      </c>
      <c r="O6" s="119" t="s">
        <v>18</v>
      </c>
      <c r="P6" s="119" t="s">
        <v>26</v>
      </c>
      <c r="Q6" s="119" t="s">
        <v>7</v>
      </c>
      <c r="R6" s="120" t="s">
        <v>27</v>
      </c>
      <c r="S6" s="119" t="s">
        <v>89</v>
      </c>
      <c r="T6" s="119" t="s">
        <v>25</v>
      </c>
      <c r="U6" s="119" t="s">
        <v>30</v>
      </c>
    </row>
    <row r="7" spans="1:23" ht="14.4" x14ac:dyDescent="0.3">
      <c r="A7" s="175" t="s">
        <v>33</v>
      </c>
      <c r="B7" s="175" t="s">
        <v>150</v>
      </c>
      <c r="C7" s="121"/>
      <c r="D7" s="122"/>
      <c r="E7" s="122"/>
      <c r="F7" s="122"/>
      <c r="G7" s="138"/>
      <c r="H7" s="123"/>
      <c r="I7" s="124"/>
      <c r="J7" s="124"/>
      <c r="K7" s="125"/>
      <c r="L7" s="126"/>
      <c r="M7" s="127">
        <f>J7*K7*(1+L7)</f>
        <v>0</v>
      </c>
      <c r="N7" s="127">
        <f>J7*K7*L7</f>
        <v>0</v>
      </c>
      <c r="O7" s="127">
        <f>M7-N7</f>
        <v>0</v>
      </c>
      <c r="P7" s="128"/>
      <c r="Q7" s="127">
        <f>P7*M7</f>
        <v>0</v>
      </c>
      <c r="R7" s="129"/>
      <c r="S7" s="127">
        <f>(Q7*R7)</f>
        <v>0</v>
      </c>
      <c r="T7" s="127">
        <f>M7-S7</f>
        <v>0</v>
      </c>
      <c r="U7" s="124"/>
    </row>
    <row r="8" spans="1:23" ht="14.4" x14ac:dyDescent="0.3">
      <c r="A8" s="175"/>
      <c r="B8" s="175"/>
      <c r="C8" s="121"/>
      <c r="D8" s="122"/>
      <c r="E8" s="122"/>
      <c r="F8" s="122"/>
      <c r="G8" s="138"/>
      <c r="H8" s="123"/>
      <c r="I8" s="124"/>
      <c r="J8" s="124"/>
      <c r="K8" s="125"/>
      <c r="L8" s="126"/>
      <c r="M8" s="127">
        <f>J8*K8*(1+L8)</f>
        <v>0</v>
      </c>
      <c r="N8" s="127">
        <f>J8*K8*L8</f>
        <v>0</v>
      </c>
      <c r="O8" s="127">
        <f>M8-N8</f>
        <v>0</v>
      </c>
      <c r="P8" s="128"/>
      <c r="Q8" s="127">
        <f t="shared" ref="Q8:Q11" si="0">P8*M8</f>
        <v>0</v>
      </c>
      <c r="R8" s="129"/>
      <c r="S8" s="127">
        <f>(Q8*R8)</f>
        <v>0</v>
      </c>
      <c r="T8" s="127">
        <f>M8-S8</f>
        <v>0</v>
      </c>
      <c r="U8" s="124"/>
      <c r="W8" s="32" t="s">
        <v>1</v>
      </c>
    </row>
    <row r="9" spans="1:23" ht="14.4" x14ac:dyDescent="0.3">
      <c r="A9" s="175"/>
      <c r="B9" s="175"/>
      <c r="C9" s="121"/>
      <c r="D9" s="122"/>
      <c r="E9" s="122"/>
      <c r="F9" s="122"/>
      <c r="G9" s="138"/>
      <c r="H9" s="123"/>
      <c r="I9" s="124"/>
      <c r="J9" s="124"/>
      <c r="K9" s="125"/>
      <c r="L9" s="126"/>
      <c r="M9" s="127">
        <f>J9*K9*(1+L9)</f>
        <v>0</v>
      </c>
      <c r="N9" s="127">
        <f>J9*K9*L9</f>
        <v>0</v>
      </c>
      <c r="O9" s="127">
        <f>M9-N9</f>
        <v>0</v>
      </c>
      <c r="P9" s="128"/>
      <c r="Q9" s="127">
        <f t="shared" si="0"/>
        <v>0</v>
      </c>
      <c r="R9" s="129"/>
      <c r="S9" s="127">
        <f>(Q9*R9)</f>
        <v>0</v>
      </c>
      <c r="T9" s="127">
        <f>M9-S9</f>
        <v>0</v>
      </c>
      <c r="U9" s="124"/>
      <c r="W9" s="32" t="s">
        <v>2</v>
      </c>
    </row>
    <row r="10" spans="1:23" ht="14.4" x14ac:dyDescent="0.3">
      <c r="A10" s="175"/>
      <c r="B10" s="175"/>
      <c r="C10" s="121"/>
      <c r="D10" s="122"/>
      <c r="E10" s="122"/>
      <c r="F10" s="122"/>
      <c r="G10" s="138"/>
      <c r="H10" s="123"/>
      <c r="I10" s="124"/>
      <c r="J10" s="124"/>
      <c r="K10" s="125"/>
      <c r="L10" s="126"/>
      <c r="M10" s="127">
        <f>J10*K10*(1+L10)</f>
        <v>0</v>
      </c>
      <c r="N10" s="127">
        <f>J10*K10*L10</f>
        <v>0</v>
      </c>
      <c r="O10" s="127">
        <f>M10-N10</f>
        <v>0</v>
      </c>
      <c r="P10" s="128"/>
      <c r="Q10" s="127">
        <f t="shared" si="0"/>
        <v>0</v>
      </c>
      <c r="R10" s="129"/>
      <c r="S10" s="127">
        <f>(Q10*R10)</f>
        <v>0</v>
      </c>
      <c r="T10" s="127">
        <f>M10-S10</f>
        <v>0</v>
      </c>
      <c r="U10" s="124"/>
      <c r="W10" s="32" t="s">
        <v>0</v>
      </c>
    </row>
    <row r="11" spans="1:23" ht="14.4" x14ac:dyDescent="0.3">
      <c r="A11" s="175"/>
      <c r="B11" s="175"/>
      <c r="C11" s="121"/>
      <c r="D11" s="122"/>
      <c r="E11" s="122"/>
      <c r="F11" s="122"/>
      <c r="G11" s="138"/>
      <c r="H11" s="123"/>
      <c r="I11" s="124"/>
      <c r="J11" s="124"/>
      <c r="K11" s="125"/>
      <c r="L11" s="126"/>
      <c r="M11" s="127">
        <f>J11*K11*(1+L11)</f>
        <v>0</v>
      </c>
      <c r="N11" s="127">
        <f>J11*K11*L11</f>
        <v>0</v>
      </c>
      <c r="O11" s="127">
        <f>M11-N11</f>
        <v>0</v>
      </c>
      <c r="P11" s="128"/>
      <c r="Q11" s="127">
        <f t="shared" si="0"/>
        <v>0</v>
      </c>
      <c r="R11" s="129"/>
      <c r="S11" s="127">
        <f>(Q11*R11)</f>
        <v>0</v>
      </c>
      <c r="T11" s="127">
        <f>M11-S11</f>
        <v>0</v>
      </c>
      <c r="U11" s="124"/>
      <c r="W11" s="32" t="s">
        <v>4</v>
      </c>
    </row>
    <row r="12" spans="1:23" ht="14.4" x14ac:dyDescent="0.3">
      <c r="A12" s="175"/>
      <c r="B12" s="175"/>
      <c r="C12" s="130"/>
      <c r="D12" s="131"/>
      <c r="E12" s="131"/>
      <c r="F12" s="131"/>
      <c r="G12" s="131"/>
      <c r="H12" s="131"/>
      <c r="I12" s="131"/>
      <c r="J12" s="131"/>
      <c r="K12" s="132" t="s">
        <v>60</v>
      </c>
      <c r="L12" s="133"/>
      <c r="M12" s="134">
        <f>SUM(M7:M11)</f>
        <v>0</v>
      </c>
      <c r="N12" s="134">
        <f t="shared" ref="N12:T12" si="1">SUM(N7:N11)</f>
        <v>0</v>
      </c>
      <c r="O12" s="134">
        <f t="shared" si="1"/>
        <v>0</v>
      </c>
      <c r="P12" s="133"/>
      <c r="Q12" s="134">
        <f t="shared" si="1"/>
        <v>0</v>
      </c>
      <c r="R12" s="133"/>
      <c r="S12" s="134">
        <f t="shared" si="1"/>
        <v>0</v>
      </c>
      <c r="T12" s="134">
        <f t="shared" si="1"/>
        <v>0</v>
      </c>
      <c r="U12" s="133"/>
      <c r="W12" s="32" t="s">
        <v>3</v>
      </c>
    </row>
    <row r="13" spans="1:23" ht="18" customHeight="1" x14ac:dyDescent="0.3">
      <c r="A13" s="175"/>
      <c r="B13" s="176" t="s">
        <v>86</v>
      </c>
      <c r="C13" s="177"/>
      <c r="D13" s="177"/>
      <c r="E13" s="177"/>
      <c r="F13" s="177"/>
      <c r="G13" s="177"/>
      <c r="H13" s="177"/>
      <c r="I13" s="177"/>
      <c r="J13" s="177"/>
      <c r="K13" s="178"/>
      <c r="L13" s="133"/>
      <c r="M13" s="134">
        <f>M12</f>
        <v>0</v>
      </c>
      <c r="N13" s="134">
        <f>N12</f>
        <v>0</v>
      </c>
      <c r="O13" s="134">
        <f>O12</f>
        <v>0</v>
      </c>
      <c r="P13" s="133"/>
      <c r="Q13" s="134">
        <f>Q12</f>
        <v>0</v>
      </c>
      <c r="R13" s="133"/>
      <c r="S13" s="134">
        <f>S12</f>
        <v>0</v>
      </c>
      <c r="T13" s="134">
        <f>T12</f>
        <v>0</v>
      </c>
      <c r="U13" s="133"/>
    </row>
  </sheetData>
  <mergeCells count="6">
    <mergeCell ref="C2:K2"/>
    <mergeCell ref="C3:K3"/>
    <mergeCell ref="K5:U5"/>
    <mergeCell ref="A7:A13"/>
    <mergeCell ref="B7:B12"/>
    <mergeCell ref="B13:K13"/>
  </mergeCells>
  <pageMargins left="0.19685039370078741" right="0.19685039370078741" top="0.19685039370078741" bottom="0.19685039370078741" header="0.19685039370078741" footer="0.19685039370078741"/>
  <pageSetup paperSize="9" scale="4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2000000}">
          <x14:formula1>
            <xm:f>RM!$B$7:$B$8</xm:f>
          </x14:formula1>
          <xm:sqref>P7:P11</xm:sqref>
        </x14:dataValidation>
        <x14:dataValidation type="list" allowBlank="1" showInputMessage="1" showErrorMessage="1" xr:uid="{00000000-0002-0000-0400-000003000000}">
          <x14:formula1>
            <xm:f>RM!$B$2:$B$6</xm:f>
          </x14:formula1>
          <xm:sqref>L7:L11</xm:sqref>
        </x14:dataValidation>
        <x14:dataValidation type="list" allowBlank="1" showInputMessage="1" showErrorMessage="1" xr:uid="{98FC12ED-31DD-40DF-A821-5CCE8266C31E}">
          <x14:formula1>
            <xm:f>RM!$B$24:$B$26</xm:f>
          </x14:formula1>
          <xm:sqref>R7:R11</xm:sqref>
        </x14:dataValidation>
        <x14:dataValidation type="list" allowBlank="1" showInputMessage="1" showErrorMessage="1" xr:uid="{8AD07E7A-ED4B-45ED-9211-FDFDCB455ACD}">
          <x14:formula1>
            <xm:f>RM!$B$28:$B$37</xm:f>
          </x14:formula1>
          <xm:sqref>H7:H11</xm:sqref>
        </x14:dataValidation>
        <x14:dataValidation type="list" allowBlank="1" showInputMessage="1" showErrorMessage="1" xr:uid="{00000000-0002-0000-0400-000005000000}">
          <x14:formula1>
            <xm:f>RM!$B$9:$B$14</xm:f>
          </x14:formula1>
          <xm:sqref>C7:C11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="80" zoomScaleNormal="80" workbookViewId="0">
      <selection activeCell="E14" sqref="E14:J15"/>
    </sheetView>
  </sheetViews>
  <sheetFormatPr defaultColWidth="9.109375" defaultRowHeight="13.8" x14ac:dyDescent="0.3"/>
  <cols>
    <col min="1" max="1" width="8.109375" style="32" customWidth="1"/>
    <col min="2" max="2" width="22.5546875" style="32" bestFit="1" customWidth="1"/>
    <col min="3" max="3" width="65" style="32" bestFit="1" customWidth="1"/>
    <col min="4" max="4" width="40.109375" style="32" customWidth="1"/>
    <col min="5" max="5" width="14.44140625" style="32" bestFit="1" customWidth="1"/>
    <col min="6" max="6" width="13" style="32" bestFit="1" customWidth="1"/>
    <col min="7" max="7" width="14.44140625" style="32" bestFit="1" customWidth="1"/>
    <col min="8" max="16384" width="9.109375" style="32"/>
  </cols>
  <sheetData>
    <row r="1" spans="1:7" ht="14.4" x14ac:dyDescent="0.3">
      <c r="A1" s="106" t="s">
        <v>105</v>
      </c>
      <c r="B1" s="107"/>
      <c r="C1" s="107"/>
      <c r="D1" s="107"/>
      <c r="E1" s="107"/>
      <c r="F1" s="107"/>
      <c r="G1" s="107"/>
    </row>
    <row r="2" spans="1:7" ht="14.4" x14ac:dyDescent="0.3">
      <c r="A2" s="107"/>
      <c r="B2" s="107"/>
      <c r="C2" s="107"/>
      <c r="D2" s="107"/>
      <c r="E2" s="107"/>
      <c r="F2" s="107"/>
      <c r="G2" s="107"/>
    </row>
    <row r="3" spans="1:7" ht="14.4" x14ac:dyDescent="0.3">
      <c r="A3" s="139" t="s">
        <v>96</v>
      </c>
      <c r="B3" s="35"/>
      <c r="C3" s="35"/>
      <c r="D3" s="35"/>
      <c r="E3" s="35"/>
      <c r="F3" s="35"/>
      <c r="G3" s="35"/>
    </row>
    <row r="4" spans="1:7" ht="14.4" x14ac:dyDescent="0.3">
      <c r="A4" s="36" t="s">
        <v>56</v>
      </c>
      <c r="B4" s="37"/>
      <c r="C4" s="37"/>
      <c r="D4" s="37"/>
      <c r="E4" s="37"/>
      <c r="F4" s="37"/>
      <c r="G4" s="38"/>
    </row>
    <row r="5" spans="1:7" x14ac:dyDescent="0.3">
      <c r="A5" s="180" t="s">
        <v>37</v>
      </c>
      <c r="B5" s="181" t="s">
        <v>15</v>
      </c>
      <c r="C5" s="181" t="s">
        <v>38</v>
      </c>
      <c r="D5" s="181" t="s">
        <v>39</v>
      </c>
      <c r="E5" s="179" t="s">
        <v>140</v>
      </c>
      <c r="F5" s="179"/>
      <c r="G5" s="179"/>
    </row>
    <row r="6" spans="1:7" x14ac:dyDescent="0.3">
      <c r="A6" s="180"/>
      <c r="B6" s="181"/>
      <c r="C6" s="181"/>
      <c r="D6" s="181"/>
      <c r="E6" s="39" t="s">
        <v>40</v>
      </c>
      <c r="F6" s="39" t="s">
        <v>41</v>
      </c>
      <c r="G6" s="39" t="s">
        <v>42</v>
      </c>
    </row>
    <row r="7" spans="1:7" x14ac:dyDescent="0.3">
      <c r="A7" s="40" t="s">
        <v>43</v>
      </c>
      <c r="B7" s="41" t="s">
        <v>44</v>
      </c>
      <c r="C7" s="41" t="s">
        <v>45</v>
      </c>
      <c r="D7" s="42" t="s">
        <v>46</v>
      </c>
      <c r="E7" s="42" t="s">
        <v>47</v>
      </c>
      <c r="F7" s="42" t="s">
        <v>48</v>
      </c>
      <c r="G7" s="42" t="s">
        <v>49</v>
      </c>
    </row>
    <row r="8" spans="1:7" x14ac:dyDescent="0.3">
      <c r="A8" s="43" t="s">
        <v>50</v>
      </c>
      <c r="B8" s="44"/>
      <c r="C8" s="43"/>
      <c r="D8" s="43"/>
      <c r="E8" s="105"/>
      <c r="F8" s="105">
        <f>E8*0.25</f>
        <v>0</v>
      </c>
      <c r="G8" s="105">
        <f>E8+F8</f>
        <v>0</v>
      </c>
    </row>
    <row r="9" spans="1:7" x14ac:dyDescent="0.3">
      <c r="A9" s="43" t="s">
        <v>51</v>
      </c>
      <c r="B9" s="44"/>
      <c r="C9" s="43"/>
      <c r="D9" s="43"/>
      <c r="E9" s="105"/>
      <c r="F9" s="105">
        <f>E9*0.25</f>
        <v>0</v>
      </c>
      <c r="G9" s="105">
        <f>E9+F9</f>
        <v>0</v>
      </c>
    </row>
    <row r="10" spans="1:7" x14ac:dyDescent="0.3">
      <c r="A10" s="43" t="s">
        <v>52</v>
      </c>
      <c r="B10" s="44"/>
      <c r="C10" s="43"/>
      <c r="D10" s="43"/>
      <c r="E10" s="105"/>
      <c r="F10" s="105">
        <f>E10*0.25</f>
        <v>0</v>
      </c>
      <c r="G10" s="105">
        <f>E10+F10</f>
        <v>0</v>
      </c>
    </row>
    <row r="11" spans="1:7" x14ac:dyDescent="0.3">
      <c r="A11" s="43" t="s">
        <v>54</v>
      </c>
      <c r="B11" s="44"/>
      <c r="C11" s="43"/>
      <c r="D11" s="43"/>
      <c r="E11" s="105"/>
      <c r="F11" s="105">
        <f>E11*0.25</f>
        <v>0</v>
      </c>
      <c r="G11" s="105">
        <f>E11+F11</f>
        <v>0</v>
      </c>
    </row>
    <row r="12" spans="1:7" x14ac:dyDescent="0.3">
      <c r="A12" s="43" t="s">
        <v>55</v>
      </c>
      <c r="B12" s="44"/>
      <c r="C12" s="43"/>
      <c r="D12" s="43"/>
      <c r="E12" s="105"/>
      <c r="F12" s="105">
        <f>E12*0.25</f>
        <v>0</v>
      </c>
      <c r="G12" s="105">
        <f>E12+F12</f>
        <v>0</v>
      </c>
    </row>
    <row r="13" spans="1:7" x14ac:dyDescent="0.3">
      <c r="A13" s="140" t="s">
        <v>53</v>
      </c>
      <c r="B13" s="141"/>
      <c r="C13" s="141"/>
      <c r="D13" s="142"/>
      <c r="E13" s="143">
        <f>SUM(E8:E10)</f>
        <v>0</v>
      </c>
      <c r="F13" s="143">
        <f>SUM(F8:F10)</f>
        <v>0</v>
      </c>
      <c r="G13" s="143">
        <f>SUM(G8:G10)</f>
        <v>0</v>
      </c>
    </row>
  </sheetData>
  <mergeCells count="5">
    <mergeCell ref="E5:G5"/>
    <mergeCell ref="A5:A6"/>
    <mergeCell ref="B5:B6"/>
    <mergeCell ref="C5:C6"/>
    <mergeCell ref="D5:D6"/>
  </mergeCells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6"/>
  <sheetViews>
    <sheetView tabSelected="1" topLeftCell="B1" zoomScale="69" zoomScaleNormal="69" workbookViewId="0">
      <selection activeCell="C3" sqref="C3"/>
    </sheetView>
  </sheetViews>
  <sheetFormatPr defaultColWidth="9.109375" defaultRowHeight="20.100000000000001" customHeight="1" x14ac:dyDescent="0.25"/>
  <cols>
    <col min="1" max="1" width="9.109375" style="22"/>
    <col min="2" max="2" width="6.33203125" style="23" bestFit="1" customWidth="1"/>
    <col min="3" max="3" width="168.109375" style="22" bestFit="1" customWidth="1"/>
    <col min="4" max="4" width="18.44140625" style="22" bestFit="1" customWidth="1"/>
    <col min="5" max="5" width="15.44140625" style="22" bestFit="1" customWidth="1"/>
    <col min="6" max="6" width="17.33203125" style="22" customWidth="1"/>
    <col min="7" max="7" width="14.44140625" style="22" bestFit="1" customWidth="1"/>
    <col min="8" max="8" width="9.109375" style="22"/>
    <col min="9" max="9" width="10.109375" style="22" bestFit="1" customWidth="1"/>
    <col min="10" max="16384" width="9.109375" style="22"/>
  </cols>
  <sheetData>
    <row r="1" spans="1:9" ht="18.75" customHeight="1" x14ac:dyDescent="0.25">
      <c r="A1" s="19" t="s">
        <v>98</v>
      </c>
      <c r="B1" s="20"/>
      <c r="C1" s="21"/>
      <c r="D1" s="21"/>
      <c r="E1" s="21"/>
      <c r="F1" s="21"/>
    </row>
    <row r="2" spans="1:9" ht="18.75" customHeight="1" x14ac:dyDescent="0.25"/>
    <row r="3" spans="1:9" ht="18.75" customHeight="1" x14ac:dyDescent="0.25"/>
    <row r="4" spans="1:9" ht="18.75" customHeight="1" thickBot="1" x14ac:dyDescent="0.3"/>
    <row r="5" spans="1:9" ht="18.75" customHeight="1" x14ac:dyDescent="0.25">
      <c r="B5" s="28" t="s">
        <v>73</v>
      </c>
      <c r="C5" s="27" t="s">
        <v>34</v>
      </c>
      <c r="D5" s="64"/>
      <c r="E5" s="29" t="s">
        <v>141</v>
      </c>
    </row>
    <row r="6" spans="1:9" ht="18.75" customHeight="1" x14ac:dyDescent="0.25">
      <c r="B6" s="202" t="s">
        <v>76</v>
      </c>
      <c r="C6" s="203"/>
      <c r="D6" s="203"/>
      <c r="E6" s="204"/>
    </row>
    <row r="7" spans="1:9" ht="18.75" customHeight="1" x14ac:dyDescent="0.25">
      <c r="B7" s="12" t="s">
        <v>50</v>
      </c>
      <c r="C7" s="205" t="s">
        <v>106</v>
      </c>
      <c r="D7" s="206"/>
      <c r="E7" s="144">
        <f>'TI Izravni tr.'!S23</f>
        <v>0</v>
      </c>
    </row>
    <row r="8" spans="1:9" ht="18.75" customHeight="1" x14ac:dyDescent="0.25">
      <c r="B8" s="13" t="s">
        <v>51</v>
      </c>
      <c r="C8" s="182" t="s">
        <v>107</v>
      </c>
      <c r="D8" s="183"/>
      <c r="E8" s="145">
        <f>E7*12%</f>
        <v>0</v>
      </c>
    </row>
    <row r="9" spans="1:9" ht="18.75" customHeight="1" x14ac:dyDescent="0.25">
      <c r="B9" s="13" t="s">
        <v>52</v>
      </c>
      <c r="C9" s="182" t="s">
        <v>108</v>
      </c>
      <c r="D9" s="183"/>
      <c r="E9" s="146">
        <f>'TII Opci troskovi'!S13</f>
        <v>0</v>
      </c>
    </row>
    <row r="10" spans="1:9" ht="37.5" customHeight="1" x14ac:dyDescent="0.25">
      <c r="B10" s="14" t="s">
        <v>54</v>
      </c>
      <c r="C10" s="188" t="s">
        <v>124</v>
      </c>
      <c r="D10" s="189"/>
      <c r="E10" s="147"/>
    </row>
    <row r="11" spans="1:9" ht="18.75" customHeight="1" x14ac:dyDescent="0.25">
      <c r="B11" s="14" t="s">
        <v>55</v>
      </c>
      <c r="C11" s="186" t="s">
        <v>123</v>
      </c>
      <c r="D11" s="187"/>
      <c r="E11" s="148">
        <f>'TII Opci troskovi'!T13</f>
        <v>0</v>
      </c>
    </row>
    <row r="12" spans="1:9" ht="18.75" customHeight="1" x14ac:dyDescent="0.25">
      <c r="B12" s="15" t="s">
        <v>64</v>
      </c>
      <c r="C12" s="184" t="s">
        <v>75</v>
      </c>
      <c r="D12" s="185"/>
      <c r="E12" s="149">
        <f>E7+E10</f>
        <v>0</v>
      </c>
    </row>
    <row r="13" spans="1:9" ht="18.45" customHeight="1" x14ac:dyDescent="0.25">
      <c r="B13" s="190" t="s">
        <v>61</v>
      </c>
      <c r="C13" s="191"/>
      <c r="D13" s="192"/>
      <c r="E13" s="193"/>
    </row>
    <row r="14" spans="1:9" ht="18.75" customHeight="1" x14ac:dyDescent="0.25">
      <c r="B14" s="16" t="s">
        <v>63</v>
      </c>
      <c r="C14" s="213" t="s">
        <v>181</v>
      </c>
      <c r="D14" s="214"/>
      <c r="E14" s="150">
        <v>270000</v>
      </c>
    </row>
    <row r="15" spans="1:9" ht="93.75" customHeight="1" x14ac:dyDescent="0.25">
      <c r="B15" s="15" t="s">
        <v>62</v>
      </c>
      <c r="C15" s="211" t="s">
        <v>182</v>
      </c>
      <c r="D15" s="212"/>
      <c r="E15" s="151"/>
      <c r="I15" s="24"/>
    </row>
    <row r="16" spans="1:9" ht="18.75" customHeight="1" x14ac:dyDescent="0.25">
      <c r="B16" s="15"/>
      <c r="C16" s="184" t="s">
        <v>142</v>
      </c>
      <c r="D16" s="185"/>
      <c r="E16" s="149">
        <f>E15*65%</f>
        <v>0</v>
      </c>
    </row>
    <row r="17" spans="2:9" ht="18.75" customHeight="1" x14ac:dyDescent="0.25">
      <c r="B17" s="15"/>
      <c r="C17" s="184" t="s">
        <v>143</v>
      </c>
      <c r="D17" s="185"/>
      <c r="E17" s="149">
        <f>E15*35%</f>
        <v>0</v>
      </c>
      <c r="I17" s="24"/>
    </row>
    <row r="18" spans="2:9" ht="18.75" customHeight="1" thickBot="1" x14ac:dyDescent="0.3">
      <c r="B18" s="17" t="s">
        <v>109</v>
      </c>
      <c r="C18" s="207" t="s">
        <v>74</v>
      </c>
      <c r="D18" s="208"/>
      <c r="E18" s="152">
        <f>E12-E15</f>
        <v>0</v>
      </c>
      <c r="I18" s="24"/>
    </row>
    <row r="19" spans="2:9" ht="18.75" customHeight="1" x14ac:dyDescent="0.25">
      <c r="B19" s="198" t="s">
        <v>35</v>
      </c>
      <c r="C19" s="199"/>
      <c r="D19" s="200"/>
      <c r="E19" s="201"/>
    </row>
    <row r="20" spans="2:9" ht="18.75" customHeight="1" x14ac:dyDescent="0.25">
      <c r="B20" s="18" t="s">
        <v>65</v>
      </c>
      <c r="C20" s="209" t="s">
        <v>110</v>
      </c>
      <c r="D20" s="210"/>
      <c r="E20" s="153">
        <v>0</v>
      </c>
    </row>
    <row r="21" spans="2:9" ht="18.75" customHeight="1" x14ac:dyDescent="0.25">
      <c r="B21" s="18" t="s">
        <v>66</v>
      </c>
      <c r="C21" s="209" t="s">
        <v>77</v>
      </c>
      <c r="D21" s="210"/>
      <c r="E21" s="153">
        <f>'TIII Neprihvatljivi tr.'!G13</f>
        <v>0</v>
      </c>
    </row>
    <row r="22" spans="2:9" ht="18.75" customHeight="1" x14ac:dyDescent="0.25">
      <c r="B22" s="18" t="s">
        <v>67</v>
      </c>
      <c r="C22" s="209" t="s">
        <v>161</v>
      </c>
      <c r="D22" s="210"/>
      <c r="E22" s="153">
        <f>E11+E18</f>
        <v>0</v>
      </c>
    </row>
    <row r="23" spans="2:9" ht="18.75" customHeight="1" thickBot="1" x14ac:dyDescent="0.3">
      <c r="B23" s="17" t="s">
        <v>68</v>
      </c>
      <c r="C23" s="207" t="s">
        <v>162</v>
      </c>
      <c r="D23" s="208"/>
      <c r="E23" s="152">
        <f>E20+E21+E22</f>
        <v>0</v>
      </c>
    </row>
    <row r="24" spans="2:9" ht="18.75" customHeight="1" x14ac:dyDescent="0.25">
      <c r="B24" s="198" t="s">
        <v>82</v>
      </c>
      <c r="C24" s="199"/>
      <c r="D24" s="65"/>
      <c r="E24" s="10"/>
    </row>
    <row r="25" spans="2:9" ht="18.75" customHeight="1" x14ac:dyDescent="0.25">
      <c r="B25" s="11"/>
      <c r="C25" s="5" t="s">
        <v>36</v>
      </c>
      <c r="D25" s="66" t="s">
        <v>85</v>
      </c>
      <c r="E25" s="7" t="s">
        <v>141</v>
      </c>
    </row>
    <row r="26" spans="2:9" ht="18.75" customHeight="1" x14ac:dyDescent="0.25">
      <c r="B26" s="68"/>
      <c r="C26" s="69" t="s">
        <v>84</v>
      </c>
      <c r="D26" s="70" t="e">
        <f>E26/$E$29</f>
        <v>#DIV/0!</v>
      </c>
      <c r="E26" s="154">
        <f>'TI Izravni tr.'!Q23+'TII Opci troskovi'!Q13</f>
        <v>0</v>
      </c>
    </row>
    <row r="27" spans="2:9" ht="18.75" customHeight="1" x14ac:dyDescent="0.25">
      <c r="B27" s="18" t="s">
        <v>69</v>
      </c>
      <c r="C27" s="8" t="s">
        <v>87</v>
      </c>
      <c r="D27" s="67" t="e">
        <f>E27/$E$29</f>
        <v>#DIV/0!</v>
      </c>
      <c r="E27" s="153">
        <f>E15</f>
        <v>0</v>
      </c>
      <c r="F27" s="25"/>
    </row>
    <row r="28" spans="2:9" ht="18.75" customHeight="1" x14ac:dyDescent="0.3">
      <c r="B28" s="18" t="s">
        <v>70</v>
      </c>
      <c r="C28" s="8" t="s">
        <v>88</v>
      </c>
      <c r="D28" s="67" t="e">
        <f t="shared" ref="D28:D29" si="0">E28/$E$29</f>
        <v>#DIV/0!</v>
      </c>
      <c r="E28" s="153">
        <f>E23</f>
        <v>0</v>
      </c>
      <c r="G28" s="63"/>
    </row>
    <row r="29" spans="2:9" ht="18.75" customHeight="1" thickBot="1" x14ac:dyDescent="0.35">
      <c r="B29" s="17" t="s">
        <v>71</v>
      </c>
      <c r="C29" s="9" t="s">
        <v>83</v>
      </c>
      <c r="D29" s="90" t="e">
        <f t="shared" si="0"/>
        <v>#DIV/0!</v>
      </c>
      <c r="E29" s="152">
        <f>E27+E28</f>
        <v>0</v>
      </c>
      <c r="H29" s="63"/>
    </row>
    <row r="30" spans="2:9" ht="18.75" customHeight="1" x14ac:dyDescent="0.25">
      <c r="B30" s="26"/>
      <c r="C30" s="6"/>
      <c r="D30" s="6"/>
    </row>
    <row r="32" spans="2:9" ht="20.100000000000001" customHeight="1" thickBot="1" x14ac:dyDescent="0.3">
      <c r="B32" s="22" t="s">
        <v>170</v>
      </c>
    </row>
    <row r="33" spans="2:7" ht="31.8" thickBot="1" x14ac:dyDescent="0.3">
      <c r="B33" s="196" t="s">
        <v>172</v>
      </c>
      <c r="C33" s="197"/>
      <c r="D33" s="82" t="s">
        <v>118</v>
      </c>
      <c r="E33" s="82" t="s">
        <v>25</v>
      </c>
      <c r="F33" s="85" t="s">
        <v>120</v>
      </c>
    </row>
    <row r="34" spans="2:7" ht="20.100000000000001" customHeight="1" x14ac:dyDescent="0.25">
      <c r="B34" s="75" t="s">
        <v>72</v>
      </c>
      <c r="C34" s="78" t="s">
        <v>112</v>
      </c>
      <c r="D34" s="155">
        <f>'TI Izravni tr.'!S22</f>
        <v>0</v>
      </c>
      <c r="E34" s="156">
        <f>'TI Izravni tr.'!T22</f>
        <v>250</v>
      </c>
      <c r="F34" s="215">
        <f>D34+E34</f>
        <v>250</v>
      </c>
    </row>
    <row r="35" spans="2:7" ht="20.100000000000001" customHeight="1" thickBot="1" x14ac:dyDescent="0.3">
      <c r="B35" s="75" t="s">
        <v>144</v>
      </c>
      <c r="C35" s="78" t="s">
        <v>171</v>
      </c>
      <c r="D35" s="156">
        <f>'TII Opci troskovi'!S12</f>
        <v>0</v>
      </c>
      <c r="E35" s="156">
        <f>'TII Opci troskovi'!T12</f>
        <v>0</v>
      </c>
      <c r="F35" s="157">
        <f>D35+E35</f>
        <v>0</v>
      </c>
    </row>
    <row r="36" spans="2:7" ht="16.2" thickBot="1" x14ac:dyDescent="0.3">
      <c r="B36" s="194" t="s">
        <v>169</v>
      </c>
      <c r="C36" s="195"/>
      <c r="D36" s="158">
        <f>D37+D38</f>
        <v>0</v>
      </c>
      <c r="E36" s="23"/>
      <c r="F36" s="86"/>
      <c r="G36" s="23"/>
    </row>
    <row r="37" spans="2:7" ht="15.6" x14ac:dyDescent="0.25">
      <c r="B37" s="76" t="s">
        <v>121</v>
      </c>
      <c r="C37" s="80" t="s">
        <v>113</v>
      </c>
      <c r="D37" s="159">
        <f>E10</f>
        <v>0</v>
      </c>
      <c r="E37" s="23"/>
      <c r="F37" s="86"/>
      <c r="G37" s="23"/>
    </row>
    <row r="38" spans="2:7" ht="15.6" x14ac:dyDescent="0.25">
      <c r="B38" s="77" t="s">
        <v>122</v>
      </c>
      <c r="C38" s="79" t="s">
        <v>114</v>
      </c>
      <c r="D38" s="160">
        <f>D34</f>
        <v>0</v>
      </c>
      <c r="E38" s="23"/>
      <c r="F38" s="86"/>
      <c r="G38" s="23"/>
    </row>
    <row r="40" spans="2:7" ht="20.100000000000001" customHeight="1" x14ac:dyDescent="0.3">
      <c r="C40" s="34" t="s">
        <v>115</v>
      </c>
      <c r="D40" s="83"/>
      <c r="E40" s="84"/>
      <c r="F40" s="32"/>
      <c r="G40" s="32"/>
    </row>
    <row r="41" spans="2:7" ht="20.100000000000001" customHeight="1" x14ac:dyDescent="0.3">
      <c r="C41" s="34"/>
      <c r="D41" s="32"/>
      <c r="E41" s="32"/>
      <c r="F41" s="32"/>
      <c r="G41" s="32"/>
    </row>
    <row r="42" spans="2:7" ht="20.100000000000001" customHeight="1" x14ac:dyDescent="0.3">
      <c r="C42" s="34" t="s">
        <v>116</v>
      </c>
      <c r="D42" s="32"/>
      <c r="E42" s="32"/>
      <c r="F42" s="32"/>
      <c r="G42" s="32"/>
    </row>
    <row r="43" spans="2:7" ht="20.100000000000001" customHeight="1" x14ac:dyDescent="0.3">
      <c r="C43" s="34"/>
      <c r="D43" s="83"/>
      <c r="E43" s="32"/>
      <c r="F43" s="32"/>
      <c r="G43" s="32"/>
    </row>
    <row r="44" spans="2:7" ht="20.100000000000001" customHeight="1" x14ac:dyDescent="0.3">
      <c r="C44" s="81" t="s">
        <v>117</v>
      </c>
      <c r="D44" s="32" t="s">
        <v>119</v>
      </c>
      <c r="E44" s="32"/>
      <c r="F44" s="32"/>
      <c r="G44" s="32"/>
    </row>
    <row r="45" spans="2:7" ht="20.100000000000001" customHeight="1" x14ac:dyDescent="0.3">
      <c r="C45" s="34"/>
      <c r="D45" s="32"/>
      <c r="E45" s="32"/>
      <c r="F45" s="32"/>
      <c r="G45" s="32"/>
    </row>
    <row r="46" spans="2:7" ht="20.100000000000001" customHeight="1" x14ac:dyDescent="0.3">
      <c r="C46" s="34"/>
      <c r="D46" s="83"/>
      <c r="E46" s="32"/>
      <c r="F46" s="32"/>
      <c r="G46" s="32"/>
    </row>
  </sheetData>
  <mergeCells count="21">
    <mergeCell ref="B36:C36"/>
    <mergeCell ref="B33:C33"/>
    <mergeCell ref="B19:E19"/>
    <mergeCell ref="B24:C24"/>
    <mergeCell ref="B6:E6"/>
    <mergeCell ref="C7:D7"/>
    <mergeCell ref="C23:D23"/>
    <mergeCell ref="C22:D22"/>
    <mergeCell ref="C21:D21"/>
    <mergeCell ref="C20:D20"/>
    <mergeCell ref="C18:D18"/>
    <mergeCell ref="C17:D17"/>
    <mergeCell ref="C16:D16"/>
    <mergeCell ref="C15:D15"/>
    <mergeCell ref="C14:D14"/>
    <mergeCell ref="C8:D8"/>
    <mergeCell ref="C9:D9"/>
    <mergeCell ref="C12:D12"/>
    <mergeCell ref="C11:D11"/>
    <mergeCell ref="C10:D10"/>
    <mergeCell ref="B13:E13"/>
  </mergeCells>
  <phoneticPr fontId="30" type="noConversion"/>
  <pageMargins left="0.19685039370078741" right="0.19685039370078741" top="0.19685039370078741" bottom="0.19685039370078741" header="0.19685039370078741" footer="0.19685039370078741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zoomScaleNormal="100" workbookViewId="0">
      <selection activeCell="B16" sqref="B16"/>
    </sheetView>
  </sheetViews>
  <sheetFormatPr defaultColWidth="9.109375" defaultRowHeight="12" customHeight="1" x14ac:dyDescent="0.3"/>
  <cols>
    <col min="1" max="1" width="26.5546875" style="32" bestFit="1" customWidth="1"/>
    <col min="2" max="2" width="5.33203125" style="32" customWidth="1"/>
    <col min="3" max="12" width="9.109375" style="32"/>
    <col min="13" max="13" width="13.88671875" style="32" customWidth="1"/>
    <col min="14" max="16384" width="9.109375" style="32"/>
  </cols>
  <sheetData>
    <row r="1" spans="1:6" ht="12" customHeight="1" x14ac:dyDescent="0.3">
      <c r="A1" s="45"/>
      <c r="B1" s="89"/>
    </row>
    <row r="2" spans="1:6" ht="12" customHeight="1" x14ac:dyDescent="0.3">
      <c r="A2" s="92" t="s">
        <v>6</v>
      </c>
      <c r="B2" s="93">
        <v>0</v>
      </c>
    </row>
    <row r="3" spans="1:6" ht="12" customHeight="1" x14ac:dyDescent="0.3">
      <c r="A3" s="94"/>
      <c r="B3" s="93">
        <v>0.05</v>
      </c>
    </row>
    <row r="4" spans="1:6" ht="12" customHeight="1" x14ac:dyDescent="0.3">
      <c r="A4" s="94"/>
      <c r="B4" s="93">
        <v>0.1</v>
      </c>
    </row>
    <row r="5" spans="1:6" ht="12" customHeight="1" x14ac:dyDescent="0.3">
      <c r="A5" s="92"/>
      <c r="B5" s="93">
        <v>0.13</v>
      </c>
    </row>
    <row r="6" spans="1:6" ht="12" customHeight="1" x14ac:dyDescent="0.3">
      <c r="A6" s="92"/>
      <c r="B6" s="93">
        <v>0.25</v>
      </c>
    </row>
    <row r="7" spans="1:6" ht="12" customHeight="1" x14ac:dyDescent="0.3">
      <c r="A7" s="95" t="s">
        <v>7</v>
      </c>
      <c r="B7" s="96">
        <v>0</v>
      </c>
      <c r="C7" s="97" t="s">
        <v>8</v>
      </c>
    </row>
    <row r="8" spans="1:6" ht="12" customHeight="1" x14ac:dyDescent="0.3">
      <c r="A8" s="95"/>
      <c r="B8" s="96">
        <v>1</v>
      </c>
      <c r="C8" s="97" t="s">
        <v>9</v>
      </c>
    </row>
    <row r="9" spans="1:6" ht="12" customHeight="1" x14ac:dyDescent="0.3">
      <c r="A9" s="98" t="s">
        <v>33</v>
      </c>
      <c r="B9" s="99" t="s">
        <v>156</v>
      </c>
      <c r="C9" s="100"/>
      <c r="D9" s="99"/>
      <c r="E9" s="100"/>
      <c r="F9" s="100"/>
    </row>
    <row r="10" spans="1:6" ht="12" customHeight="1" x14ac:dyDescent="0.3">
      <c r="A10" s="99"/>
      <c r="B10" s="99" t="s">
        <v>157</v>
      </c>
      <c r="C10" s="100"/>
      <c r="D10" s="99"/>
      <c r="E10" s="101"/>
      <c r="F10" s="99"/>
    </row>
    <row r="11" spans="1:6" ht="12" customHeight="1" x14ac:dyDescent="0.3">
      <c r="A11" s="99"/>
      <c r="B11" s="99" t="s">
        <v>153</v>
      </c>
      <c r="C11" s="99"/>
      <c r="D11" s="99"/>
      <c r="E11" s="99"/>
      <c r="F11" s="99"/>
    </row>
    <row r="12" spans="1:6" ht="12" customHeight="1" x14ac:dyDescent="0.3">
      <c r="A12" s="99"/>
      <c r="B12" s="99" t="s">
        <v>154</v>
      </c>
      <c r="C12" s="99"/>
      <c r="D12" s="99"/>
      <c r="E12" s="99"/>
      <c r="F12" s="99"/>
    </row>
    <row r="13" spans="1:6" ht="12" customHeight="1" x14ac:dyDescent="0.3">
      <c r="A13" s="99"/>
      <c r="B13" s="99" t="s">
        <v>155</v>
      </c>
      <c r="C13" s="99"/>
      <c r="D13" s="99"/>
      <c r="E13" s="99"/>
      <c r="F13" s="99"/>
    </row>
    <row r="14" spans="1:6" ht="12" customHeight="1" x14ac:dyDescent="0.3">
      <c r="A14" s="99"/>
      <c r="B14" s="99" t="s">
        <v>93</v>
      </c>
      <c r="C14" s="102"/>
      <c r="D14" s="99"/>
      <c r="E14" s="99"/>
      <c r="F14" s="99"/>
    </row>
    <row r="15" spans="1:6" ht="13.2" customHeight="1" x14ac:dyDescent="0.3">
      <c r="A15" s="103" t="s">
        <v>58</v>
      </c>
      <c r="B15" s="104" t="s">
        <v>175</v>
      </c>
      <c r="C15" s="104"/>
      <c r="D15" s="104"/>
      <c r="E15" s="104"/>
      <c r="F15" s="104"/>
    </row>
    <row r="16" spans="1:6" ht="13.2" customHeight="1" x14ac:dyDescent="0.3">
      <c r="A16" s="103"/>
      <c r="B16" s="104" t="s">
        <v>176</v>
      </c>
      <c r="C16" s="104"/>
      <c r="D16" s="104"/>
      <c r="E16" s="104"/>
      <c r="F16" s="104"/>
    </row>
    <row r="17" spans="1:6" ht="13.2" customHeight="1" x14ac:dyDescent="0.3">
      <c r="A17" s="103"/>
      <c r="B17" s="104" t="s">
        <v>177</v>
      </c>
      <c r="C17" s="104"/>
      <c r="D17" s="104"/>
      <c r="E17" s="104"/>
      <c r="F17" s="104"/>
    </row>
    <row r="18" spans="1:6" ht="13.2" customHeight="1" x14ac:dyDescent="0.3">
      <c r="A18" s="103"/>
      <c r="B18" s="104" t="s">
        <v>178</v>
      </c>
      <c r="C18" s="104"/>
      <c r="D18" s="104"/>
      <c r="E18" s="104"/>
      <c r="F18" s="104"/>
    </row>
    <row r="19" spans="1:6" ht="13.2" customHeight="1" x14ac:dyDescent="0.3">
      <c r="A19" s="103"/>
      <c r="B19" s="104" t="s">
        <v>179</v>
      </c>
      <c r="C19" s="104"/>
      <c r="D19" s="104"/>
      <c r="E19" s="104"/>
      <c r="F19" s="104"/>
    </row>
    <row r="20" spans="1:6" ht="13.2" customHeight="1" x14ac:dyDescent="0.3">
      <c r="A20" s="103"/>
      <c r="B20" s="104" t="s">
        <v>180</v>
      </c>
      <c r="C20" s="104"/>
      <c r="D20" s="104"/>
      <c r="E20" s="104"/>
      <c r="F20" s="104"/>
    </row>
    <row r="21" spans="1:6" ht="13.2" customHeight="1" x14ac:dyDescent="0.3">
      <c r="A21" s="104"/>
      <c r="B21" s="104" t="s">
        <v>174</v>
      </c>
      <c r="C21" s="104"/>
      <c r="D21" s="104"/>
      <c r="E21" s="104"/>
      <c r="F21" s="104"/>
    </row>
    <row r="24" spans="1:6" ht="12" customHeight="1" x14ac:dyDescent="0.3">
      <c r="A24" s="30" t="s">
        <v>57</v>
      </c>
      <c r="B24" s="31">
        <v>0</v>
      </c>
    </row>
    <row r="25" spans="1:6" ht="12" customHeight="1" x14ac:dyDescent="0.3">
      <c r="A25" s="33"/>
      <c r="B25" s="31">
        <v>0.5</v>
      </c>
    </row>
    <row r="26" spans="1:6" ht="12" customHeight="1" x14ac:dyDescent="0.3">
      <c r="A26" s="30"/>
      <c r="B26" s="31">
        <v>1</v>
      </c>
    </row>
    <row r="28" spans="1:6" ht="12" customHeight="1" x14ac:dyDescent="0.3">
      <c r="B28" s="32" t="s">
        <v>130</v>
      </c>
    </row>
    <row r="29" spans="1:6" ht="12" customHeight="1" x14ac:dyDescent="0.3">
      <c r="B29" s="32" t="s">
        <v>131</v>
      </c>
    </row>
    <row r="30" spans="1:6" ht="12" customHeight="1" x14ac:dyDescent="0.3">
      <c r="B30" s="32" t="s">
        <v>132</v>
      </c>
    </row>
    <row r="31" spans="1:6" ht="12" customHeight="1" x14ac:dyDescent="0.3">
      <c r="B31" s="32" t="s">
        <v>133</v>
      </c>
    </row>
    <row r="32" spans="1:6" ht="12" customHeight="1" x14ac:dyDescent="0.3">
      <c r="B32" s="32" t="s">
        <v>134</v>
      </c>
    </row>
    <row r="33" spans="2:2" ht="12" customHeight="1" x14ac:dyDescent="0.3">
      <c r="B33" s="32" t="s">
        <v>135</v>
      </c>
    </row>
    <row r="34" spans="2:2" ht="12" customHeight="1" x14ac:dyDescent="0.3">
      <c r="B34" s="32" t="s">
        <v>136</v>
      </c>
    </row>
    <row r="35" spans="2:2" ht="12" customHeight="1" x14ac:dyDescent="0.3">
      <c r="B35" s="32" t="s">
        <v>137</v>
      </c>
    </row>
    <row r="36" spans="2:2" ht="12" customHeight="1" x14ac:dyDescent="0.3">
      <c r="B36" s="32" t="s">
        <v>138</v>
      </c>
    </row>
    <row r="37" spans="2:2" ht="12" customHeight="1" x14ac:dyDescent="0.3">
      <c r="B37" s="32" t="s">
        <v>139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43FAE2CFF1664E94BD2DC5DB02A00E" ma:contentTypeVersion="13" ma:contentTypeDescription="Stvaranje novog dokumenta." ma:contentTypeScope="" ma:versionID="07a42d84ce122d6d6713f3d3df07527b">
  <xsd:schema xmlns:xsd="http://www.w3.org/2001/XMLSchema" xmlns:xs="http://www.w3.org/2001/XMLSchema" xmlns:p="http://schemas.microsoft.com/office/2006/metadata/properties" xmlns:ns2="cb02bab2-7df6-4961-85d7-2942a0c0f874" xmlns:ns3="d133ae2e-1746-44f7-b04e-20ac4ffa34a0" targetNamespace="http://schemas.microsoft.com/office/2006/metadata/properties" ma:root="true" ma:fieldsID="1110295c76fcb9195b18ca4cdc0c0a25" ns2:_="" ns3:_="">
    <xsd:import namespace="cb02bab2-7df6-4961-85d7-2942a0c0f874"/>
    <xsd:import namespace="d133ae2e-1746-44f7-b04e-20ac4ffa34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2bab2-7df6-4961-85d7-2942a0c0f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1ded4d9e-a04e-444a-b3f4-8ddb8bd3f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3ae2e-1746-44f7-b04e-20ac4ffa34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5464db-9938-4aad-af20-f596a6a3f467}" ma:internalName="TaxCatchAll" ma:showField="CatchAllData" ma:web="d133ae2e-1746-44f7-b04e-20ac4ffa34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33ae2e-1746-44f7-b04e-20ac4ffa34a0" xsi:nil="true"/>
    <lcf76f155ced4ddcb4097134ff3c332f xmlns="cb02bab2-7df6-4961-85d7-2942a0c0f8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73720A-7CD6-4FBD-8C12-FD2DB316C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2bab2-7df6-4961-85d7-2942a0c0f874"/>
    <ds:schemaRef ds:uri="d133ae2e-1746-44f7-b04e-20ac4ffa34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0BB54-5A92-48D2-A66D-6D73A746A38F}">
  <ds:schemaRefs>
    <ds:schemaRef ds:uri="http://schemas.microsoft.com/office/2006/metadata/properties"/>
    <ds:schemaRef ds:uri="http://schemas.microsoft.com/office/infopath/2007/PartnerControls"/>
    <ds:schemaRef ds:uri="d133ae2e-1746-44f7-b04e-20ac4ffa34a0"/>
    <ds:schemaRef ds:uri="cb02bab2-7df6-4961-85d7-2942a0c0f874"/>
  </ds:schemaRefs>
</ds:datastoreItem>
</file>

<file path=customXml/itemProps3.xml><?xml version="1.0" encoding="utf-8"?>
<ds:datastoreItem xmlns:ds="http://schemas.openxmlformats.org/officeDocument/2006/customXml" ds:itemID="{D6792525-7266-4111-A264-DED745CAA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Naslovnica</vt:lpstr>
      <vt:lpstr>Upute</vt:lpstr>
      <vt:lpstr>TI Izravni tr.</vt:lpstr>
      <vt:lpstr>TII Opci troskovi</vt:lpstr>
      <vt:lpstr>TIII Neprihvatljivi tr.</vt:lpstr>
      <vt:lpstr>TIV Ukupni tr.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Bruno Bebić</cp:lastModifiedBy>
  <cp:lastPrinted>2019-10-09T07:43:32Z</cp:lastPrinted>
  <dcterms:created xsi:type="dcterms:W3CDTF">2011-03-22T09:29:16Z</dcterms:created>
  <dcterms:modified xsi:type="dcterms:W3CDTF">2026-04-29T11:34:06Z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0x0101005943FAE2CFF1664E94BD2DC5DB02A00E</vt:lpwstr>
  </property>
  <property fmtid="{D5CDD505-2E9C-101B-9397-08002B2CF9AE}" pid="3" name="MediaServiceImageTags">
    <vt:lpwstr/>
  </property>
</Properties>
</file>